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86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<sst xmlns="http://schemas.openxmlformats.org/spreadsheetml/2006/main" count="270" uniqueCount="195">
  <si>
    <t>Перечень имущества Нижнеудинского муниципального образования, для осуществления деятельности по водоотведению  по состоянию на 01.08.2011 года для передачи в аренду.</t>
  </si>
  <si>
    <t>№№</t>
  </si>
  <si>
    <t>Название объекта</t>
  </si>
  <si>
    <t>Населенный пункт, адрес</t>
  </si>
  <si>
    <t>Характеристика объекта площадь, кв.м.</t>
  </si>
  <si>
    <t>год постройки</t>
  </si>
  <si>
    <t>Балансовая стоимость, руб</t>
  </si>
  <si>
    <t>Остаточная стоимость, руб. на 01.08.2011 г.</t>
  </si>
  <si>
    <t>износ, %</t>
  </si>
  <si>
    <t>Начальная ставка ежемесячн. арендной платы, руб.</t>
  </si>
  <si>
    <t>Одноэтажное панельное здание (блок доочистки)</t>
  </si>
  <si>
    <t>Очистные сооружения, 1368 км автодороги М53</t>
  </si>
  <si>
    <t>2-хэтажное кирпичное  здание, (котельная, лаборатория административное)</t>
  </si>
  <si>
    <t>Здание хлораторной. (Одноэтажное пристроенное кирпичное)</t>
  </si>
  <si>
    <t xml:space="preserve">одноэтажное кирпичное здание ЦРМ </t>
  </si>
  <si>
    <t>Октябрьская,1Н</t>
  </si>
  <si>
    <t>х</t>
  </si>
  <si>
    <t>Итого:</t>
  </si>
  <si>
    <t>инженерные сооружения</t>
  </si>
  <si>
    <t>Канализационный коллектор</t>
  </si>
  <si>
    <t>г. Нижнеудинск ев участке КНС - (Автобаза ул. Кашика) - Очистныве сооружения 1 км автодороги М-53 западный участок</t>
  </si>
  <si>
    <t>1400м</t>
  </si>
  <si>
    <t xml:space="preserve">Напорный канализационный коллектор с КНС </t>
  </si>
  <si>
    <t>г. Нижнеудинск, на участке от КНС по ул. Пушкина №3 до колодца №8 по пер. Уватскому</t>
  </si>
  <si>
    <t>883м</t>
  </si>
  <si>
    <t>Блок емкостей</t>
  </si>
  <si>
    <t>Нижнеудинск, 1368 км автодороги М-53 очистные сооружения</t>
  </si>
  <si>
    <t>13902м3</t>
  </si>
  <si>
    <t>Блок емкостей (2 ед.)</t>
  </si>
  <si>
    <t>Сети канализационные</t>
  </si>
  <si>
    <t>ЗИЗКТ</t>
  </si>
  <si>
    <t>100м</t>
  </si>
  <si>
    <t>3300м</t>
  </si>
  <si>
    <t>Канализационный самотечный трубопровод</t>
  </si>
  <si>
    <t>сл.фабрика</t>
  </si>
  <si>
    <t>1000м</t>
  </si>
  <si>
    <t>сл.фабрика, брошен</t>
  </si>
  <si>
    <t>7800м</t>
  </si>
  <si>
    <t>сл.фабрика, пром.площадка</t>
  </si>
  <si>
    <t>30м</t>
  </si>
  <si>
    <t>1500м</t>
  </si>
  <si>
    <t>ул.Комсомольская</t>
  </si>
  <si>
    <t>140м</t>
  </si>
  <si>
    <t>от переезда до МПС база</t>
  </si>
  <si>
    <t>5900м</t>
  </si>
  <si>
    <t>15000м</t>
  </si>
  <si>
    <t>Канализационный коллектор напорн.</t>
  </si>
  <si>
    <t>р-он шк.№10</t>
  </si>
  <si>
    <t>400м</t>
  </si>
  <si>
    <t>Камера гашения на НКК</t>
  </si>
  <si>
    <t>ул.Советская, котельная шк.№12</t>
  </si>
  <si>
    <t>Трубопровод технологический</t>
  </si>
  <si>
    <t>Сети тепловые</t>
  </si>
  <si>
    <t>329м</t>
  </si>
  <si>
    <t>Резервуар для воды</t>
  </si>
  <si>
    <t>Песколовки, 2 ед.</t>
  </si>
  <si>
    <t>68,8кв.м.</t>
  </si>
  <si>
    <t>Иловые площадки, 2 ед.</t>
  </si>
  <si>
    <t>Водопровод холодной воды</t>
  </si>
  <si>
    <t>300м</t>
  </si>
  <si>
    <t>Эрлифт, 2 ед.</t>
  </si>
  <si>
    <t>сети водоотведения</t>
  </si>
  <si>
    <t xml:space="preserve">г.Нижнеудинск от ул.Кржижановского по ул.Калинина  </t>
  </si>
  <si>
    <t>930 м</t>
  </si>
  <si>
    <t>г.Нижнеудинск от ул.Калинина по ул.Кржижановского до ул.Масловского</t>
  </si>
  <si>
    <t xml:space="preserve">1175м </t>
  </si>
  <si>
    <t>г.Нижнеудинск  ул. Знаменская, 107,109</t>
  </si>
  <si>
    <t xml:space="preserve">49м </t>
  </si>
  <si>
    <t>г.Нижнеудинск от НГЧ по ул.2 Знаменская до поста ЭЦ с ответвлением на ул. Знаменскую 91,93,95,66,68</t>
  </si>
  <si>
    <t xml:space="preserve">1660м </t>
  </si>
  <si>
    <t>г.Нижнеудинск от ж.д больницы по ул.Индустриальная до ул.Калинина</t>
  </si>
  <si>
    <t xml:space="preserve">50м </t>
  </si>
  <si>
    <t>г.Нижнеудинск ул. Степная</t>
  </si>
  <si>
    <t xml:space="preserve">535м </t>
  </si>
  <si>
    <t>г.Нижнеудинск от ул.Ленина по ул.Масловского с ответвлениями на ул.Краснопролетарская  №№ 28,30,32, 34, ул.Аллейная, 23,25,27 до ул.Масловского, 84</t>
  </si>
  <si>
    <t>3000м</t>
  </si>
  <si>
    <t xml:space="preserve">г.Нижнеудинск от ул.Масловского по ул.Некрасова до ул.Пушкина с ответвлениями на ул.2 Пролетарская, 2,2а, 4,24,26,28 , ул. Масловского 5,7,9,11  </t>
  </si>
  <si>
    <t>1510м</t>
  </si>
  <si>
    <t>147309,1</t>
  </si>
  <si>
    <t xml:space="preserve">г.Нижнеудинск от ул.Масловского,1 по ул.Ленина до дома № 17 с ответвлениями на ул.2 Пролетарская, 6,8,10, 12,14,16,18,20,22 </t>
  </si>
  <si>
    <t>2280м</t>
  </si>
  <si>
    <t>г.Нижнеудинск от ул.Некрасова по ул.Пушкина до пер.Уватский</t>
  </si>
  <si>
    <t>610м</t>
  </si>
  <si>
    <t>г.Нижнеудинск от ул.Красной по ул.Краснопартизанская до ул.Гоголя</t>
  </si>
  <si>
    <t>2160м</t>
  </si>
  <si>
    <t xml:space="preserve">г.Нижнеудинск от ул.Комсомольская  по ул.Гоголя до очистных с ответвлениями на ул.Кашика, 61,63,102, 106 А, ул.Новая, 17,ул.Ост ровского, 1,ул. Ленина, 1, </t>
  </si>
  <si>
    <t>4400м</t>
  </si>
  <si>
    <t>3939498,4</t>
  </si>
  <si>
    <t>г.Нижнеудинск ул.Кашика от мостика ч/з р.Исток до ул.Кашика,57</t>
  </si>
  <si>
    <t>1260м</t>
  </si>
  <si>
    <t>г. Нижнеудинск от ул. Пушкина по пер. Уватскому до ул. Краснопартизанская</t>
  </si>
  <si>
    <t>340м</t>
  </si>
  <si>
    <t>г.Нижнеудинск ул.Маяковского, Льва Толстого, ул. Полевая</t>
  </si>
  <si>
    <t>110м</t>
  </si>
  <si>
    <t>Насосная станция</t>
  </si>
  <si>
    <t>г. Нижнеудинск, КНС "Слюдфабрика"</t>
  </si>
  <si>
    <t>производительность 110 куб.м в час</t>
  </si>
  <si>
    <t>148891,5</t>
  </si>
  <si>
    <t>70</t>
  </si>
  <si>
    <t>г. Нижнеудинск, КНС "Стадион"</t>
  </si>
  <si>
    <t>производительность 250 куб.м в час</t>
  </si>
  <si>
    <t>г. Нижнеудинск, КНС "Гагарина"</t>
  </si>
  <si>
    <t>производительность 70 куб.м в час</t>
  </si>
  <si>
    <t>321922,9</t>
  </si>
  <si>
    <t>г. Нижнеудинск, КНС "175"</t>
  </si>
  <si>
    <t>производительность 50 куб.м в час</t>
  </si>
  <si>
    <t>г. Нижнеудинск, КНС "Автобаза"</t>
  </si>
  <si>
    <t>производительность 450 куб.м в час</t>
  </si>
  <si>
    <t>143028</t>
  </si>
  <si>
    <t>66</t>
  </si>
  <si>
    <t>канализационные сети</t>
  </si>
  <si>
    <t>г. Нижнеудинск, ул. Восточный переезд 21 от жилых домов №21 корпус 1, 2, 3 до выгребных ям</t>
  </si>
  <si>
    <t>240м</t>
  </si>
  <si>
    <t>г.Нижнеудинск  по ул. Маяковского  от жилого дома №38 и по ул. Космоса к ж.д. №29</t>
  </si>
  <si>
    <t xml:space="preserve"> 200 м</t>
  </si>
  <si>
    <t>итого:</t>
  </si>
  <si>
    <t>Движимое имущество (машины и оборудование)</t>
  </si>
  <si>
    <t>№ п/п</t>
  </si>
  <si>
    <t>Наименование движимого имущества (машины и оборудование)</t>
  </si>
  <si>
    <t>Место расположения</t>
  </si>
  <si>
    <t>Кол-во</t>
  </si>
  <si>
    <t>Год выпуска</t>
  </si>
  <si>
    <t>Балансовая            ст-ть,руб.</t>
  </si>
  <si>
    <t>Остаточная               ст-ть, руб.           на 01.07.10г.</t>
  </si>
  <si>
    <t>арендная плата, руб</t>
  </si>
  <si>
    <t>Электроталь</t>
  </si>
  <si>
    <t>Водоотведение, перекачка стоков</t>
  </si>
  <si>
    <t>Сварочный аппарат ТДМ 163-2208</t>
  </si>
  <si>
    <t>Печка паровозная ПЗТ</t>
  </si>
  <si>
    <t>Насос фекальный СМ 100-125 б/дв</t>
  </si>
  <si>
    <t>Насос СМ 125-80-315/4</t>
  </si>
  <si>
    <t>Насос К45-30</t>
  </si>
  <si>
    <t>Насос для перекачки сточных вод ФНГ 450-22-5а</t>
  </si>
  <si>
    <t>Очистные сооружения</t>
  </si>
  <si>
    <t>Эл.двигатель АТН 2309</t>
  </si>
  <si>
    <t>Эл.двигатель 5,5/1430</t>
  </si>
  <si>
    <t>Эл.двигатель 5,5 квт</t>
  </si>
  <si>
    <t>Эл.двигатель 22 квт</t>
  </si>
  <si>
    <t>Эл.двигатель 18/1500</t>
  </si>
  <si>
    <t>Трубогиб ВМС 23</t>
  </si>
  <si>
    <t>Станок сверлильный 2А 135</t>
  </si>
  <si>
    <t>Насос 45/30</t>
  </si>
  <si>
    <t>Набор ариометров</t>
  </si>
  <si>
    <t>Воздуховка ТВ-40</t>
  </si>
  <si>
    <t>Аппаратура АН-1</t>
  </si>
  <si>
    <t>Аквадистилятор</t>
  </si>
  <si>
    <t>Насос СМ 50-125-315/4</t>
  </si>
  <si>
    <t>насос к 45/55</t>
  </si>
  <si>
    <t>канализ.</t>
  </si>
  <si>
    <t>стационарный расходометр</t>
  </si>
  <si>
    <t>уч-к очистные</t>
  </si>
  <si>
    <t>термостат АТ -1</t>
  </si>
  <si>
    <r>
      <t xml:space="preserve">насос ФНГ 750/225 </t>
    </r>
    <r>
      <rPr>
        <b/>
        <sz val="9"/>
        <rFont val="Arial"/>
        <family val="2"/>
      </rPr>
      <t xml:space="preserve"> (ФНГ450/225)</t>
    </r>
  </si>
  <si>
    <t>уч-к водоотвед.</t>
  </si>
  <si>
    <r>
      <t>насос СД 250  (</t>
    </r>
    <r>
      <rPr>
        <b/>
        <sz val="9"/>
        <rFont val="Arial"/>
        <family val="2"/>
      </rPr>
      <t>СД 250/22,5 с э/дв 35/1400)</t>
    </r>
  </si>
  <si>
    <r>
      <t>насос СД 70/80  (</t>
    </r>
    <r>
      <rPr>
        <b/>
        <sz val="9"/>
        <rFont val="Arial"/>
        <family val="2"/>
      </rPr>
      <t xml:space="preserve"> э/дв 50/3000)</t>
    </r>
  </si>
  <si>
    <t>насос СМ 125-80-315</t>
  </si>
  <si>
    <t>Эл.двигатель 160/1000 АИР 355 643 Р</t>
  </si>
  <si>
    <t xml:space="preserve">очистные </t>
  </si>
  <si>
    <t>Эл.двигатель 5 АМ 31582 160/3000</t>
  </si>
  <si>
    <t>Эл.калорифер со щитом управлен.</t>
  </si>
  <si>
    <t>ЭКВ-40</t>
  </si>
  <si>
    <t>Печь сушильная</t>
  </si>
  <si>
    <t>изгот. ФРГ</t>
  </si>
  <si>
    <t>Гильотина</t>
  </si>
  <si>
    <t>модель 3118</t>
  </si>
  <si>
    <t>Пресс гидравлический</t>
  </si>
  <si>
    <t>модель М 6326</t>
  </si>
  <si>
    <t>Пресс- ножницы</t>
  </si>
  <si>
    <t>Кран мостовой 2-х тонник</t>
  </si>
  <si>
    <t>№ 18</t>
  </si>
  <si>
    <t>№ 1</t>
  </si>
  <si>
    <t>Трансформатор сварочный</t>
  </si>
  <si>
    <t>Станок фрезерный</t>
  </si>
  <si>
    <t>6Т82Г-1</t>
  </si>
  <si>
    <t>Станок  намоточный</t>
  </si>
  <si>
    <t>Станок токарно-винторезный</t>
  </si>
  <si>
    <t>1 М 63</t>
  </si>
  <si>
    <t>Станок горизонтально-расточной</t>
  </si>
  <si>
    <t>2 Л 614</t>
  </si>
  <si>
    <t xml:space="preserve">Станок круглошлифовальный </t>
  </si>
  <si>
    <t>3 Б 161</t>
  </si>
  <si>
    <t>6 Р 12</t>
  </si>
  <si>
    <t>Станок вертикально-сверлильный</t>
  </si>
  <si>
    <t>2 Н 135</t>
  </si>
  <si>
    <t>1 К 692</t>
  </si>
  <si>
    <t>Станок строгальный</t>
  </si>
  <si>
    <t>7 М 36</t>
  </si>
  <si>
    <t>Печь камерная</t>
  </si>
  <si>
    <t>СНОЛ 1,6 2,5 1/9</t>
  </si>
  <si>
    <t>Трубогиб</t>
  </si>
  <si>
    <t>ГСТМ -21 М</t>
  </si>
  <si>
    <t>1 К 62</t>
  </si>
  <si>
    <t>Всего:</t>
  </si>
  <si>
    <t>Приложение № 1 к договору аренды по водоотведению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</si>
</sst>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 wrapText="1"/>
    </xf>
    <xf numFmtId="43" fontId="3" fillId="0" borderId="0" xfId="59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horizontal="right" vertical="top" wrapText="1"/>
    </xf>
    <xf numFmtId="43" fontId="5" fillId="0" borderId="10" xfId="59" applyFont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vertical="top" wrapText="1"/>
    </xf>
    <xf numFmtId="43" fontId="5" fillId="0" borderId="10" xfId="59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5" fillId="0" borderId="11" xfId="0" applyNumberFormat="1" applyFont="1" applyBorder="1" applyAlignment="1">
      <alignment horizontal="right" vertical="top" wrapText="1"/>
    </xf>
    <xf numFmtId="0" fontId="5" fillId="0" borderId="10" xfId="0" applyNumberFormat="1" applyFont="1" applyFill="1" applyBorder="1" applyAlignment="1">
      <alignment horizontal="right" vertical="top" wrapText="1"/>
    </xf>
    <xf numFmtId="4" fontId="6" fillId="0" borderId="12" xfId="0" applyNumberFormat="1" applyFont="1" applyFill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0" fontId="6" fillId="0" borderId="13" xfId="0" applyNumberFormat="1" applyFont="1" applyBorder="1" applyAlignment="1">
      <alignment vertical="top" wrapText="1"/>
    </xf>
    <xf numFmtId="0" fontId="6" fillId="0" borderId="14" xfId="0" applyNumberFormat="1" applyFont="1" applyBorder="1" applyAlignment="1">
      <alignment horizontal="right" vertical="top" wrapText="1"/>
    </xf>
    <xf numFmtId="0" fontId="6" fillId="0" borderId="13" xfId="0" applyNumberFormat="1" applyFont="1" applyBorder="1" applyAlignment="1">
      <alignment horizontal="right" vertical="top" wrapText="1"/>
    </xf>
    <xf numFmtId="43" fontId="6" fillId="0" borderId="13" xfId="59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horizontal="right" vertical="top" wrapText="1"/>
    </xf>
    <xf numFmtId="43" fontId="1" fillId="0" borderId="10" xfId="59" applyFont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5" fillId="0" borderId="10" xfId="52" applyFont="1" applyFill="1" applyBorder="1" applyAlignment="1">
      <alignment vertical="top" wrapText="1"/>
      <protection/>
    </xf>
    <xf numFmtId="49" fontId="7" fillId="0" borderId="10" xfId="0" applyNumberFormat="1" applyFont="1" applyBorder="1" applyAlignment="1">
      <alignment vertical="top" wrapText="1"/>
    </xf>
    <xf numFmtId="0" fontId="5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vertical="top"/>
    </xf>
    <xf numFmtId="4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vertical="top"/>
    </xf>
    <xf numFmtId="164" fontId="5" fillId="0" borderId="10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5" fillId="0" borderId="15" xfId="0" applyNumberFormat="1" applyFont="1" applyFill="1" applyBorder="1" applyAlignment="1">
      <alignment wrapText="1"/>
    </xf>
    <xf numFmtId="3" fontId="5" fillId="0" borderId="15" xfId="0" applyNumberFormat="1" applyFont="1" applyFill="1" applyBorder="1" applyAlignment="1">
      <alignment wrapText="1"/>
    </xf>
    <xf numFmtId="0" fontId="5" fillId="0" borderId="15" xfId="0" applyNumberFormat="1" applyFont="1" applyFill="1" applyBorder="1" applyAlignment="1">
      <alignment wrapText="1"/>
    </xf>
    <xf numFmtId="4" fontId="5" fillId="0" borderId="15" xfId="0" applyNumberFormat="1" applyFont="1" applyFill="1" applyBorder="1" applyAlignment="1">
      <alignment vertical="top"/>
    </xf>
    <xf numFmtId="0" fontId="5" fillId="0" borderId="15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0" fontId="5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vertical="top" wrapText="1"/>
    </xf>
    <xf numFmtId="4" fontId="5" fillId="33" borderId="10" xfId="0" applyNumberFormat="1" applyFont="1" applyFill="1" applyBorder="1" applyAlignment="1">
      <alignment vertical="top"/>
    </xf>
    <xf numFmtId="0" fontId="7" fillId="34" borderId="10" xfId="0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vertical="top" wrapText="1"/>
    </xf>
    <xf numFmtId="0" fontId="5" fillId="34" borderId="10" xfId="0" applyNumberFormat="1" applyFont="1" applyFill="1" applyBorder="1" applyAlignment="1">
      <alignment horizontal="right" vertical="top" wrapText="1"/>
    </xf>
    <xf numFmtId="43" fontId="5" fillId="34" borderId="10" xfId="59" applyFont="1" applyFill="1" applyBorder="1" applyAlignment="1">
      <alignment horizontal="right" vertical="top" wrapText="1"/>
    </xf>
    <xf numFmtId="0" fontId="7" fillId="34" borderId="10" xfId="0" applyNumberFormat="1" applyFont="1" applyFill="1" applyBorder="1" applyAlignment="1">
      <alignment horizontal="right" vertical="top" wrapText="1"/>
    </xf>
    <xf numFmtId="43" fontId="7" fillId="34" borderId="10" xfId="59" applyFont="1" applyFill="1" applyBorder="1" applyAlignment="1">
      <alignment horizontal="right" vertical="top" wrapText="1"/>
    </xf>
    <xf numFmtId="43" fontId="7" fillId="0" borderId="10" xfId="59" applyFont="1" applyFill="1" applyBorder="1" applyAlignment="1">
      <alignment horizontal="right" vertical="top" wrapText="1"/>
    </xf>
    <xf numFmtId="43" fontId="4" fillId="0" borderId="10" xfId="59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horizontal="right" vertical="top"/>
    </xf>
    <xf numFmtId="43" fontId="5" fillId="0" borderId="0" xfId="59" applyFont="1" applyAlignment="1">
      <alignment horizontal="right" vertical="top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right" vertical="top"/>
    </xf>
    <xf numFmtId="43" fontId="5" fillId="0" borderId="10" xfId="59" applyFont="1" applyBorder="1" applyAlignment="1">
      <alignment horizontal="right" vertical="top"/>
    </xf>
    <xf numFmtId="4" fontId="5" fillId="0" borderId="15" xfId="0" applyNumberFormat="1" applyFont="1" applyBorder="1" applyAlignment="1">
      <alignment wrapText="1"/>
    </xf>
    <xf numFmtId="0" fontId="5" fillId="0" borderId="15" xfId="0" applyNumberFormat="1" applyFont="1" applyBorder="1" applyAlignment="1">
      <alignment wrapText="1"/>
    </xf>
    <xf numFmtId="4" fontId="5" fillId="0" borderId="15" xfId="0" applyNumberFormat="1" applyFont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0" fontId="5" fillId="0" borderId="10" xfId="52" applyNumberFormat="1" applyFont="1" applyFill="1" applyBorder="1" applyAlignment="1">
      <alignment vertical="top" wrapText="1"/>
      <protection/>
    </xf>
    <xf numFmtId="0" fontId="5" fillId="0" borderId="10" xfId="52" applyNumberFormat="1" applyFont="1" applyFill="1" applyBorder="1" applyAlignment="1">
      <alignment horizontal="right" vertical="top" wrapText="1"/>
      <protection/>
    </xf>
    <xf numFmtId="0" fontId="5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4" fontId="5" fillId="0" borderId="16" xfId="0" applyNumberFormat="1" applyFont="1" applyFill="1" applyBorder="1" applyAlignment="1">
      <alignment vertical="top" wrapText="1"/>
    </xf>
    <xf numFmtId="0" fontId="5" fillId="0" borderId="16" xfId="0" applyNumberFormat="1" applyFont="1" applyBorder="1" applyAlignment="1">
      <alignment horizontal="right" vertical="top"/>
    </xf>
    <xf numFmtId="43" fontId="5" fillId="0" borderId="16" xfId="59" applyFont="1" applyBorder="1" applyAlignment="1">
      <alignment horizontal="right" vertical="top"/>
    </xf>
    <xf numFmtId="0" fontId="6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0" fontId="6" fillId="0" borderId="18" xfId="0" applyNumberFormat="1" applyFont="1" applyBorder="1" applyAlignment="1">
      <alignment horizontal="right" vertical="top" wrapText="1"/>
    </xf>
    <xf numFmtId="43" fontId="6" fillId="0" borderId="17" xfId="59" applyFont="1" applyBorder="1" applyAlignment="1">
      <alignment horizontal="right" vertical="top" wrapText="1"/>
    </xf>
    <xf numFmtId="0" fontId="10" fillId="0" borderId="13" xfId="0" applyFont="1" applyBorder="1" applyAlignment="1">
      <alignment/>
    </xf>
    <xf numFmtId="49" fontId="10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 vertical="top"/>
    </xf>
    <xf numFmtId="0" fontId="4" fillId="0" borderId="13" xfId="0" applyNumberFormat="1" applyFont="1" applyBorder="1" applyAlignment="1">
      <alignment horizontal="right" vertical="top"/>
    </xf>
    <xf numFmtId="0" fontId="10" fillId="0" borderId="13" xfId="0" applyNumberFormat="1" applyFont="1" applyBorder="1" applyAlignment="1">
      <alignment horizontal="right" vertical="top"/>
    </xf>
    <xf numFmtId="43" fontId="4" fillId="0" borderId="13" xfId="59" applyFont="1" applyBorder="1" applyAlignment="1">
      <alignment horizontal="left" vertical="top"/>
    </xf>
    <xf numFmtId="0" fontId="9" fillId="0" borderId="10" xfId="0" applyFont="1" applyBorder="1" applyAlignment="1">
      <alignment vertical="top" wrapText="1"/>
    </xf>
    <xf numFmtId="0" fontId="9" fillId="0" borderId="15" xfId="0" applyNumberFormat="1" applyFont="1" applyBorder="1" applyAlignment="1">
      <alignment horizontal="right" vertical="top" wrapText="1"/>
    </xf>
    <xf numFmtId="0" fontId="9" fillId="0" borderId="19" xfId="0" applyNumberFormat="1" applyFont="1" applyBorder="1" applyAlignment="1">
      <alignment horizontal="right" vertical="top" wrapText="1"/>
    </xf>
    <xf numFmtId="43" fontId="9" fillId="0" borderId="15" xfId="59" applyFont="1" applyBorder="1" applyAlignment="1">
      <alignment horizontal="right" vertical="top" wrapText="1"/>
    </xf>
    <xf numFmtId="43" fontId="9" fillId="0" borderId="19" xfId="59" applyFont="1" applyBorder="1" applyAlignment="1">
      <alignment horizontal="right" vertical="top" wrapText="1"/>
    </xf>
    <xf numFmtId="0" fontId="0" fillId="0" borderId="0" xfId="0" applyNumberForma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4" fontId="9" fillId="0" borderId="15" xfId="0" applyNumberFormat="1" applyFont="1" applyBorder="1" applyAlignment="1">
      <alignment vertical="top" wrapText="1"/>
    </xf>
    <xf numFmtId="4" fontId="9" fillId="0" borderId="19" xfId="0" applyNumberFormat="1" applyFont="1" applyBorder="1" applyAlignment="1">
      <alignment vertical="top" wrapText="1"/>
    </xf>
    <xf numFmtId="0" fontId="9" fillId="0" borderId="1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6.375" style="0" customWidth="1"/>
    <col min="2" max="2" width="17.75390625" style="0" customWidth="1"/>
    <col min="3" max="3" width="16.375" style="0" customWidth="1"/>
    <col min="6" max="6" width="14.375" style="0" customWidth="1"/>
    <col min="7" max="7" width="12.25390625" style="0" customWidth="1"/>
    <col min="8" max="8" width="10.625" style="0" customWidth="1"/>
    <col min="9" max="9" width="13.125" style="0" customWidth="1"/>
  </cols>
  <sheetData>
    <row r="1" spans="1:9" ht="12.75">
      <c r="A1" s="1"/>
      <c r="B1" s="1"/>
      <c r="C1" s="1"/>
      <c r="D1" s="2"/>
      <c r="E1" s="1"/>
      <c r="F1" s="3"/>
      <c r="G1" s="109" t="s">
        <v>194</v>
      </c>
      <c r="H1" s="110"/>
      <c r="I1" s="110"/>
    </row>
    <row r="2" spans="1:9" ht="12.75">
      <c r="A2" s="1"/>
      <c r="B2" s="1"/>
      <c r="C2" s="1"/>
      <c r="D2" s="2"/>
      <c r="E2" s="1"/>
      <c r="F2" s="3"/>
      <c r="G2" s="110"/>
      <c r="H2" s="110"/>
      <c r="I2" s="110"/>
    </row>
    <row r="3" spans="1:9" ht="12.75">
      <c r="A3" s="1"/>
      <c r="B3" s="1"/>
      <c r="C3" s="1"/>
      <c r="D3" s="2"/>
      <c r="E3" s="1"/>
      <c r="F3" s="3"/>
      <c r="G3" s="110"/>
      <c r="H3" s="110"/>
      <c r="I3" s="110"/>
    </row>
    <row r="4" spans="1:9" ht="44.25" customHeight="1">
      <c r="A4" s="4"/>
      <c r="B4" s="111" t="s">
        <v>0</v>
      </c>
      <c r="C4" s="111"/>
      <c r="D4" s="111"/>
      <c r="E4" s="111"/>
      <c r="F4" s="111"/>
      <c r="G4" s="111"/>
      <c r="H4" s="111"/>
      <c r="I4" s="5"/>
    </row>
    <row r="5" spans="1:9" ht="60">
      <c r="A5" s="6" t="s">
        <v>1</v>
      </c>
      <c r="B5" s="7" t="s">
        <v>2</v>
      </c>
      <c r="C5" s="6" t="s">
        <v>3</v>
      </c>
      <c r="D5" s="8" t="s">
        <v>4</v>
      </c>
      <c r="E5" s="6" t="s">
        <v>5</v>
      </c>
      <c r="F5" s="6" t="s">
        <v>6</v>
      </c>
      <c r="G5" s="9" t="s">
        <v>7</v>
      </c>
      <c r="H5" s="10" t="s">
        <v>8</v>
      </c>
      <c r="I5" s="11" t="s">
        <v>9</v>
      </c>
    </row>
    <row r="6" spans="1:9" ht="42.75" customHeight="1">
      <c r="A6" s="12">
        <v>1</v>
      </c>
      <c r="B6" s="13" t="s">
        <v>10</v>
      </c>
      <c r="C6" s="13" t="s">
        <v>11</v>
      </c>
      <c r="D6" s="12">
        <v>1545.9</v>
      </c>
      <c r="E6" s="12">
        <v>1996</v>
      </c>
      <c r="F6" s="13">
        <v>59511722.48</v>
      </c>
      <c r="G6" s="14">
        <v>41658205.4</v>
      </c>
      <c r="H6" s="14">
        <v>30</v>
      </c>
      <c r="I6" s="15">
        <v>4090.45</v>
      </c>
    </row>
    <row r="7" spans="1:9" ht="64.5" customHeight="1">
      <c r="A7" s="12">
        <v>2</v>
      </c>
      <c r="B7" s="13" t="s">
        <v>12</v>
      </c>
      <c r="C7" s="13" t="s">
        <v>11</v>
      </c>
      <c r="D7" s="12">
        <v>1234.7</v>
      </c>
      <c r="E7" s="12">
        <v>1970</v>
      </c>
      <c r="F7" s="13">
        <v>17639294.46</v>
      </c>
      <c r="G7" s="14">
        <v>3175072.9</v>
      </c>
      <c r="H7" s="14">
        <v>82</v>
      </c>
      <c r="I7" s="15">
        <v>2016.68</v>
      </c>
    </row>
    <row r="8" spans="1:9" ht="63" customHeight="1">
      <c r="A8" s="12">
        <v>3</v>
      </c>
      <c r="B8" s="13" t="s">
        <v>13</v>
      </c>
      <c r="C8" s="13" t="s">
        <v>11</v>
      </c>
      <c r="D8" s="12">
        <v>49.5</v>
      </c>
      <c r="E8" s="12">
        <v>1973</v>
      </c>
      <c r="F8" s="16">
        <v>87118.95</v>
      </c>
      <c r="G8" s="14">
        <v>20908.55</v>
      </c>
      <c r="H8" s="14">
        <v>76</v>
      </c>
      <c r="I8" s="17">
        <v>113.19</v>
      </c>
    </row>
    <row r="9" spans="1:9" ht="36" customHeight="1" thickBot="1">
      <c r="A9" s="18">
        <v>4</v>
      </c>
      <c r="B9" s="18" t="s">
        <v>14</v>
      </c>
      <c r="C9" s="18" t="s">
        <v>15</v>
      </c>
      <c r="D9" s="19">
        <v>2205</v>
      </c>
      <c r="E9" s="18">
        <v>1978</v>
      </c>
      <c r="F9" s="16">
        <v>4311724.07</v>
      </c>
      <c r="G9" s="20">
        <v>1465986.2</v>
      </c>
      <c r="H9" s="21">
        <v>66</v>
      </c>
      <c r="I9" s="17">
        <v>8643.6</v>
      </c>
    </row>
    <row r="10" spans="1:9" ht="13.5" thickBot="1">
      <c r="A10" s="22" t="s">
        <v>16</v>
      </c>
      <c r="B10" s="23" t="s">
        <v>17</v>
      </c>
      <c r="C10" s="23" t="s">
        <v>16</v>
      </c>
      <c r="D10" s="24">
        <f>SUM(D6:D9)</f>
        <v>5035.1</v>
      </c>
      <c r="E10" s="24"/>
      <c r="F10" s="23">
        <f>SUM(F6:F9)</f>
        <v>81549859.96000001</v>
      </c>
      <c r="G10" s="25">
        <f>SUM(G6:G9)</f>
        <v>46320173.05</v>
      </c>
      <c r="H10" s="26"/>
      <c r="I10" s="27">
        <f>SUM(I6:I9)</f>
        <v>14863.92</v>
      </c>
    </row>
    <row r="11" spans="1:9" ht="26.25" customHeight="1">
      <c r="A11" s="28"/>
      <c r="B11" s="6" t="s">
        <v>18</v>
      </c>
      <c r="C11" s="28"/>
      <c r="D11" s="29"/>
      <c r="E11" s="28"/>
      <c r="F11" s="28"/>
      <c r="G11" s="30"/>
      <c r="H11" s="30"/>
      <c r="I11" s="31"/>
    </row>
    <row r="12" spans="1:9" ht="99.75" customHeight="1">
      <c r="A12" s="32">
        <v>1</v>
      </c>
      <c r="B12" s="32" t="s">
        <v>19</v>
      </c>
      <c r="C12" s="32" t="s">
        <v>20</v>
      </c>
      <c r="D12" s="33" t="s">
        <v>21</v>
      </c>
      <c r="E12" s="32">
        <v>1984</v>
      </c>
      <c r="F12" s="32">
        <v>5940102</v>
      </c>
      <c r="G12" s="14">
        <v>0</v>
      </c>
      <c r="H12" s="14">
        <v>100</v>
      </c>
      <c r="I12" s="15">
        <f>SUM(F12*10/100*0.08*0.1/12)</f>
        <v>396.00680000000006</v>
      </c>
    </row>
    <row r="13" spans="1:9" ht="64.5" customHeight="1">
      <c r="A13" s="32">
        <v>2</v>
      </c>
      <c r="B13" s="32" t="s">
        <v>22</v>
      </c>
      <c r="C13" s="32" t="s">
        <v>23</v>
      </c>
      <c r="D13" s="33" t="s">
        <v>24</v>
      </c>
      <c r="E13" s="32">
        <v>2001</v>
      </c>
      <c r="F13" s="32">
        <v>5777277</v>
      </c>
      <c r="G13" s="14">
        <v>3466366.2</v>
      </c>
      <c r="H13" s="14">
        <v>40</v>
      </c>
      <c r="I13" s="15">
        <f>SUM(F13*10/100*0.08*0.1/12)</f>
        <v>385.15180000000004</v>
      </c>
    </row>
    <row r="14" spans="1:9" ht="66" customHeight="1">
      <c r="A14" s="34">
        <v>3</v>
      </c>
      <c r="B14" s="34" t="s">
        <v>25</v>
      </c>
      <c r="C14" s="35" t="s">
        <v>26</v>
      </c>
      <c r="D14" s="35" t="s">
        <v>27</v>
      </c>
      <c r="E14" s="35">
        <v>1978</v>
      </c>
      <c r="F14" s="35">
        <v>981276</v>
      </c>
      <c r="G14" s="14">
        <v>0</v>
      </c>
      <c r="H14" s="14">
        <v>100</v>
      </c>
      <c r="I14" s="15">
        <f>SUM(F14*10/100*0.06*0.1/12)</f>
        <v>49.06380000000001</v>
      </c>
    </row>
    <row r="15" spans="1:9" ht="63" customHeight="1">
      <c r="A15" s="34">
        <v>4</v>
      </c>
      <c r="B15" s="34" t="s">
        <v>28</v>
      </c>
      <c r="C15" s="35" t="s">
        <v>26</v>
      </c>
      <c r="D15" s="36"/>
      <c r="E15" s="37">
        <v>1978</v>
      </c>
      <c r="F15" s="38">
        <v>2132895.1</v>
      </c>
      <c r="G15" s="14">
        <v>0</v>
      </c>
      <c r="H15" s="14">
        <v>100</v>
      </c>
      <c r="I15" s="15">
        <f>SUM(F15*10/100*0.06*0.1/12)</f>
        <v>106.64475500000002</v>
      </c>
    </row>
    <row r="16" spans="1:9" ht="29.25" customHeight="1">
      <c r="A16" s="28">
        <v>5</v>
      </c>
      <c r="B16" s="39" t="s">
        <v>29</v>
      </c>
      <c r="C16" s="39" t="s">
        <v>30</v>
      </c>
      <c r="D16" s="40" t="s">
        <v>31</v>
      </c>
      <c r="E16" s="41">
        <v>1991</v>
      </c>
      <c r="F16" s="42">
        <v>59245.91</v>
      </c>
      <c r="G16" s="14">
        <v>11849</v>
      </c>
      <c r="H16" s="14">
        <v>80</v>
      </c>
      <c r="I16" s="15">
        <f aca="true" t="shared" si="0" ref="I16:I48">SUM(F16*10/100*0.08*0.1/12)</f>
        <v>3.949727333333335</v>
      </c>
    </row>
    <row r="17" spans="1:9" ht="22.5" customHeight="1">
      <c r="A17" s="28">
        <v>6</v>
      </c>
      <c r="B17" s="39" t="s">
        <v>29</v>
      </c>
      <c r="C17" s="39" t="s">
        <v>30</v>
      </c>
      <c r="D17" s="43" t="s">
        <v>32</v>
      </c>
      <c r="E17" s="41">
        <v>1980</v>
      </c>
      <c r="F17" s="42">
        <v>123864.12</v>
      </c>
      <c r="G17" s="14">
        <v>0</v>
      </c>
      <c r="H17" s="14">
        <v>100</v>
      </c>
      <c r="I17" s="15">
        <f t="shared" si="0"/>
        <v>8.257608</v>
      </c>
    </row>
    <row r="18" spans="1:9" ht="35.25" customHeight="1">
      <c r="A18" s="28">
        <v>7</v>
      </c>
      <c r="B18" s="39" t="s">
        <v>33</v>
      </c>
      <c r="C18" s="39" t="s">
        <v>34</v>
      </c>
      <c r="D18" s="40" t="s">
        <v>35</v>
      </c>
      <c r="E18" s="41">
        <v>1963</v>
      </c>
      <c r="F18" s="42">
        <v>279054.76</v>
      </c>
      <c r="G18" s="14">
        <v>0</v>
      </c>
      <c r="H18" s="14">
        <v>100</v>
      </c>
      <c r="I18" s="15">
        <f t="shared" si="0"/>
        <v>18.60365066666667</v>
      </c>
    </row>
    <row r="19" spans="1:9" ht="27" customHeight="1">
      <c r="A19" s="28">
        <v>8</v>
      </c>
      <c r="B19" s="39" t="s">
        <v>19</v>
      </c>
      <c r="C19" s="39" t="s">
        <v>36</v>
      </c>
      <c r="D19" s="40" t="s">
        <v>37</v>
      </c>
      <c r="E19" s="41">
        <v>1956</v>
      </c>
      <c r="F19" s="42">
        <v>15711.53</v>
      </c>
      <c r="G19" s="14">
        <v>0</v>
      </c>
      <c r="H19" s="14">
        <v>100</v>
      </c>
      <c r="I19" s="15">
        <f t="shared" si="0"/>
        <v>1.0474353333333337</v>
      </c>
    </row>
    <row r="20" spans="1:9" ht="29.25" customHeight="1">
      <c r="A20" s="28">
        <v>9</v>
      </c>
      <c r="B20" s="39" t="s">
        <v>19</v>
      </c>
      <c r="C20" s="39" t="s">
        <v>38</v>
      </c>
      <c r="D20" s="40" t="s">
        <v>39</v>
      </c>
      <c r="E20" s="41">
        <v>1956</v>
      </c>
      <c r="F20" s="42">
        <v>11</v>
      </c>
      <c r="G20" s="14">
        <v>0</v>
      </c>
      <c r="H20" s="14">
        <v>100</v>
      </c>
      <c r="I20" s="15">
        <f t="shared" si="0"/>
        <v>0.0007333333333333333</v>
      </c>
    </row>
    <row r="21" spans="1:9" ht="26.25" customHeight="1">
      <c r="A21" s="28">
        <v>10</v>
      </c>
      <c r="B21" s="39" t="s">
        <v>19</v>
      </c>
      <c r="C21" s="39" t="s">
        <v>38</v>
      </c>
      <c r="D21" s="40" t="s">
        <v>40</v>
      </c>
      <c r="E21" s="41">
        <v>1956</v>
      </c>
      <c r="F21" s="42">
        <v>24</v>
      </c>
      <c r="G21" s="14">
        <v>0</v>
      </c>
      <c r="H21" s="14">
        <v>100</v>
      </c>
      <c r="I21" s="15">
        <f t="shared" si="0"/>
        <v>0.0016</v>
      </c>
    </row>
    <row r="22" spans="1:9" ht="30" customHeight="1">
      <c r="A22" s="28">
        <v>11</v>
      </c>
      <c r="B22" s="39" t="s">
        <v>19</v>
      </c>
      <c r="C22" s="39" t="s">
        <v>41</v>
      </c>
      <c r="D22" s="40" t="s">
        <v>42</v>
      </c>
      <c r="E22" s="41">
        <v>1956</v>
      </c>
      <c r="F22" s="42">
        <v>29</v>
      </c>
      <c r="G22" s="14">
        <v>0</v>
      </c>
      <c r="H22" s="14">
        <v>100</v>
      </c>
      <c r="I22" s="15">
        <f t="shared" si="0"/>
        <v>0.0019333333333333331</v>
      </c>
    </row>
    <row r="23" spans="1:9" ht="32.25" customHeight="1">
      <c r="A23" s="28">
        <v>12</v>
      </c>
      <c r="B23" s="39" t="s">
        <v>19</v>
      </c>
      <c r="C23" s="39" t="s">
        <v>43</v>
      </c>
      <c r="D23" s="40" t="s">
        <v>44</v>
      </c>
      <c r="E23" s="41">
        <v>1956</v>
      </c>
      <c r="F23" s="42">
        <v>3308823.35</v>
      </c>
      <c r="G23" s="14">
        <v>0</v>
      </c>
      <c r="H23" s="14">
        <v>100</v>
      </c>
      <c r="I23" s="15">
        <f t="shared" si="0"/>
        <v>220.58822333333333</v>
      </c>
    </row>
    <row r="24" spans="1:9" ht="29.25" customHeight="1">
      <c r="A24" s="28">
        <v>13</v>
      </c>
      <c r="B24" s="39" t="s">
        <v>19</v>
      </c>
      <c r="C24" s="39" t="s">
        <v>30</v>
      </c>
      <c r="D24" s="40" t="s">
        <v>45</v>
      </c>
      <c r="E24" s="41">
        <v>1978</v>
      </c>
      <c r="F24" s="42">
        <v>27351194.78</v>
      </c>
      <c r="G24" s="14">
        <v>0</v>
      </c>
      <c r="H24" s="14">
        <v>100</v>
      </c>
      <c r="I24" s="15">
        <f t="shared" si="0"/>
        <v>1823.4129853333336</v>
      </c>
    </row>
    <row r="25" spans="1:9" ht="34.5" customHeight="1">
      <c r="A25" s="28">
        <v>14</v>
      </c>
      <c r="B25" s="44" t="s">
        <v>46</v>
      </c>
      <c r="C25" s="44" t="s">
        <v>47</v>
      </c>
      <c r="D25" s="45" t="s">
        <v>48</v>
      </c>
      <c r="E25" s="37">
        <v>2004</v>
      </c>
      <c r="F25" s="38">
        <v>198753.24</v>
      </c>
      <c r="G25" s="21">
        <v>155911.63</v>
      </c>
      <c r="H25" s="21">
        <v>22</v>
      </c>
      <c r="I25" s="15">
        <f t="shared" si="0"/>
        <v>13.250216000000002</v>
      </c>
    </row>
    <row r="26" spans="1:9" ht="24.75" customHeight="1">
      <c r="A26" s="28">
        <v>15</v>
      </c>
      <c r="B26" s="46" t="s">
        <v>49</v>
      </c>
      <c r="C26" s="46" t="s">
        <v>50</v>
      </c>
      <c r="D26" s="47"/>
      <c r="E26" s="48">
        <v>2004</v>
      </c>
      <c r="F26" s="49">
        <v>148240.83</v>
      </c>
      <c r="G26" s="21">
        <v>120018.79</v>
      </c>
      <c r="H26" s="50">
        <v>22</v>
      </c>
      <c r="I26" s="15">
        <f t="shared" si="0"/>
        <v>9.882722</v>
      </c>
    </row>
    <row r="27" spans="1:9" ht="42.75" customHeight="1">
      <c r="A27" s="28">
        <v>16</v>
      </c>
      <c r="B27" s="51" t="s">
        <v>51</v>
      </c>
      <c r="C27" s="51" t="s">
        <v>11</v>
      </c>
      <c r="D27" s="52"/>
      <c r="E27" s="53">
        <v>1978</v>
      </c>
      <c r="F27" s="54">
        <v>777497.56</v>
      </c>
      <c r="G27" s="14">
        <v>0</v>
      </c>
      <c r="H27" s="14">
        <v>100</v>
      </c>
      <c r="I27" s="15">
        <f t="shared" si="0"/>
        <v>51.83317066666668</v>
      </c>
    </row>
    <row r="28" spans="1:9" ht="40.5" customHeight="1">
      <c r="A28" s="28">
        <v>17</v>
      </c>
      <c r="B28" s="51" t="s">
        <v>52</v>
      </c>
      <c r="C28" s="51" t="s">
        <v>11</v>
      </c>
      <c r="D28" s="52" t="s">
        <v>53</v>
      </c>
      <c r="E28" s="53">
        <v>1978</v>
      </c>
      <c r="F28" s="54">
        <v>390490.96</v>
      </c>
      <c r="G28" s="14">
        <v>0</v>
      </c>
      <c r="H28" s="14">
        <v>100</v>
      </c>
      <c r="I28" s="15">
        <f t="shared" si="0"/>
        <v>26.032730666666666</v>
      </c>
    </row>
    <row r="29" spans="1:9" ht="43.5" customHeight="1">
      <c r="A29" s="28">
        <v>18</v>
      </c>
      <c r="B29" s="51" t="s">
        <v>54</v>
      </c>
      <c r="C29" s="51" t="s">
        <v>11</v>
      </c>
      <c r="D29" s="52"/>
      <c r="E29" s="53">
        <v>1978</v>
      </c>
      <c r="F29" s="54">
        <v>317767</v>
      </c>
      <c r="G29" s="14">
        <v>0</v>
      </c>
      <c r="H29" s="14">
        <v>100</v>
      </c>
      <c r="I29" s="15">
        <f>SUM(F29*10/100*0.06*0.1/12)</f>
        <v>15.88835</v>
      </c>
    </row>
    <row r="30" spans="1:9" ht="42" customHeight="1">
      <c r="A30" s="28">
        <v>19</v>
      </c>
      <c r="B30" s="51" t="s">
        <v>55</v>
      </c>
      <c r="C30" s="51" t="s">
        <v>11</v>
      </c>
      <c r="D30" s="52" t="s">
        <v>56</v>
      </c>
      <c r="E30" s="53">
        <v>1978</v>
      </c>
      <c r="F30" s="54">
        <v>822792.46</v>
      </c>
      <c r="G30" s="14">
        <v>0</v>
      </c>
      <c r="H30" s="14">
        <v>100</v>
      </c>
      <c r="I30" s="15">
        <f>SUM(F30*10/100*0.06*0.1/12)</f>
        <v>41.139623</v>
      </c>
    </row>
    <row r="31" spans="1:9" ht="43.5" customHeight="1">
      <c r="A31" s="28">
        <v>20</v>
      </c>
      <c r="B31" s="51" t="s">
        <v>57</v>
      </c>
      <c r="C31" s="51" t="s">
        <v>11</v>
      </c>
      <c r="D31" s="52"/>
      <c r="E31" s="53">
        <v>1978</v>
      </c>
      <c r="F31" s="54">
        <v>1253404.86</v>
      </c>
      <c r="G31" s="14">
        <v>0</v>
      </c>
      <c r="H31" s="14">
        <v>100</v>
      </c>
      <c r="I31" s="15">
        <f>SUM(F31*10/100*0.06*0.1/12)</f>
        <v>62.670243000000006</v>
      </c>
    </row>
    <row r="32" spans="1:9" ht="42.75" customHeight="1">
      <c r="A32" s="28">
        <v>21</v>
      </c>
      <c r="B32" s="51" t="s">
        <v>58</v>
      </c>
      <c r="C32" s="51" t="s">
        <v>11</v>
      </c>
      <c r="D32" s="52" t="s">
        <v>59</v>
      </c>
      <c r="E32" s="53">
        <v>1991</v>
      </c>
      <c r="F32" s="55">
        <v>74569.42</v>
      </c>
      <c r="G32" s="14">
        <v>0</v>
      </c>
      <c r="H32" s="14">
        <v>100</v>
      </c>
      <c r="I32" s="15">
        <f t="shared" si="0"/>
        <v>4.971294666666666</v>
      </c>
    </row>
    <row r="33" spans="1:9" ht="44.25" customHeight="1">
      <c r="A33" s="28">
        <v>22</v>
      </c>
      <c r="B33" s="44" t="s">
        <v>60</v>
      </c>
      <c r="C33" s="44" t="s">
        <v>11</v>
      </c>
      <c r="D33" s="45"/>
      <c r="E33" s="37">
        <v>1978</v>
      </c>
      <c r="F33" s="16">
        <v>29990.7</v>
      </c>
      <c r="G33" s="14">
        <v>0</v>
      </c>
      <c r="H33" s="14">
        <v>100</v>
      </c>
      <c r="I33" s="15">
        <f t="shared" si="0"/>
        <v>1.9993800000000004</v>
      </c>
    </row>
    <row r="34" spans="1:9" ht="39.75" customHeight="1">
      <c r="A34" s="34">
        <v>23</v>
      </c>
      <c r="B34" s="34" t="s">
        <v>61</v>
      </c>
      <c r="C34" s="34" t="s">
        <v>62</v>
      </c>
      <c r="D34" s="36" t="s">
        <v>63</v>
      </c>
      <c r="E34" s="34">
        <v>1978</v>
      </c>
      <c r="F34" s="34">
        <v>790500</v>
      </c>
      <c r="G34" s="14">
        <v>0</v>
      </c>
      <c r="H34" s="14">
        <v>100</v>
      </c>
      <c r="I34" s="15">
        <f t="shared" si="0"/>
        <v>52.70000000000001</v>
      </c>
    </row>
    <row r="35" spans="1:9" ht="66" customHeight="1">
      <c r="A35" s="34">
        <v>24</v>
      </c>
      <c r="B35" s="34" t="s">
        <v>61</v>
      </c>
      <c r="C35" s="34" t="s">
        <v>64</v>
      </c>
      <c r="D35" s="36" t="s">
        <v>65</v>
      </c>
      <c r="E35" s="34">
        <v>1978</v>
      </c>
      <c r="F35" s="34">
        <v>998750</v>
      </c>
      <c r="G35" s="14">
        <v>0</v>
      </c>
      <c r="H35" s="14">
        <v>100</v>
      </c>
      <c r="I35" s="15">
        <f t="shared" si="0"/>
        <v>66.58333333333333</v>
      </c>
    </row>
    <row r="36" spans="1:9" ht="40.5" customHeight="1">
      <c r="A36" s="56">
        <v>25</v>
      </c>
      <c r="B36" s="56" t="s">
        <v>61</v>
      </c>
      <c r="C36" s="56" t="s">
        <v>66</v>
      </c>
      <c r="D36" s="57" t="s">
        <v>67</v>
      </c>
      <c r="E36" s="56">
        <v>1964</v>
      </c>
      <c r="F36" s="56">
        <v>18155.41</v>
      </c>
      <c r="G36" s="58">
        <v>0</v>
      </c>
      <c r="H36" s="58">
        <v>100</v>
      </c>
      <c r="I36" s="59">
        <f t="shared" si="0"/>
        <v>1.210360666666667</v>
      </c>
    </row>
    <row r="37" spans="1:9" ht="87" customHeight="1">
      <c r="A37" s="56">
        <v>26</v>
      </c>
      <c r="B37" s="56" t="s">
        <v>61</v>
      </c>
      <c r="C37" s="56" t="s">
        <v>68</v>
      </c>
      <c r="D37" s="57" t="s">
        <v>69</v>
      </c>
      <c r="E37" s="56">
        <v>1990</v>
      </c>
      <c r="F37" s="56">
        <v>821421.88</v>
      </c>
      <c r="G37" s="60">
        <v>131427.4</v>
      </c>
      <c r="H37" s="60">
        <v>84</v>
      </c>
      <c r="I37" s="59">
        <f>SUM(G37*0.08*0.1/12)</f>
        <v>87.61826666666667</v>
      </c>
    </row>
    <row r="38" spans="1:9" ht="55.5" customHeight="1">
      <c r="A38" s="34">
        <v>27</v>
      </c>
      <c r="B38" s="34" t="s">
        <v>61</v>
      </c>
      <c r="C38" s="34" t="s">
        <v>70</v>
      </c>
      <c r="D38" s="36" t="s">
        <v>71</v>
      </c>
      <c r="E38" s="34">
        <v>1978</v>
      </c>
      <c r="F38" s="34">
        <v>42500</v>
      </c>
      <c r="G38" s="14">
        <v>0</v>
      </c>
      <c r="H38" s="14">
        <v>100</v>
      </c>
      <c r="I38" s="15">
        <f t="shared" si="0"/>
        <v>2.8333333333333335</v>
      </c>
    </row>
    <row r="39" spans="1:9" ht="28.5" customHeight="1">
      <c r="A39" s="34">
        <v>28</v>
      </c>
      <c r="B39" s="34" t="s">
        <v>61</v>
      </c>
      <c r="C39" s="34" t="s">
        <v>72</v>
      </c>
      <c r="D39" s="36" t="s">
        <v>73</v>
      </c>
      <c r="E39" s="34"/>
      <c r="F39" s="34">
        <v>454750</v>
      </c>
      <c r="G39" s="14">
        <v>0</v>
      </c>
      <c r="H39" s="14">
        <v>100</v>
      </c>
      <c r="I39" s="15">
        <f t="shared" si="0"/>
        <v>30.316666666666666</v>
      </c>
    </row>
    <row r="40" spans="1:9" ht="125.25" customHeight="1">
      <c r="A40" s="34">
        <v>29</v>
      </c>
      <c r="B40" s="34" t="s">
        <v>61</v>
      </c>
      <c r="C40" s="34" t="s">
        <v>74</v>
      </c>
      <c r="D40" s="36" t="s">
        <v>75</v>
      </c>
      <c r="E40" s="34"/>
      <c r="F40" s="34">
        <v>2550000</v>
      </c>
      <c r="G40" s="14">
        <v>0</v>
      </c>
      <c r="H40" s="14">
        <v>100</v>
      </c>
      <c r="I40" s="15">
        <f t="shared" si="0"/>
        <v>170</v>
      </c>
    </row>
    <row r="41" spans="1:9" ht="111.75" customHeight="1">
      <c r="A41" s="56">
        <v>30</v>
      </c>
      <c r="B41" s="56" t="s">
        <v>61</v>
      </c>
      <c r="C41" s="56" t="s">
        <v>76</v>
      </c>
      <c r="D41" s="57" t="s">
        <v>77</v>
      </c>
      <c r="E41" s="56">
        <v>1992</v>
      </c>
      <c r="F41" s="56">
        <v>613788</v>
      </c>
      <c r="G41" s="60" t="s">
        <v>78</v>
      </c>
      <c r="H41" s="60">
        <v>76</v>
      </c>
      <c r="I41" s="59">
        <f>SUM(G41*0.08*0.1/12)</f>
        <v>98.20606666666669</v>
      </c>
    </row>
    <row r="42" spans="1:9" ht="108">
      <c r="A42" s="34">
        <v>31</v>
      </c>
      <c r="B42" s="34" t="s">
        <v>61</v>
      </c>
      <c r="C42" s="34" t="s">
        <v>79</v>
      </c>
      <c r="D42" s="36" t="s">
        <v>80</v>
      </c>
      <c r="E42" s="34">
        <v>1985</v>
      </c>
      <c r="F42" s="34">
        <v>1938000</v>
      </c>
      <c r="G42" s="14">
        <v>0</v>
      </c>
      <c r="H42" s="14">
        <v>100</v>
      </c>
      <c r="I42" s="15">
        <f t="shared" si="0"/>
        <v>129.20000000000002</v>
      </c>
    </row>
    <row r="43" spans="1:9" ht="52.5" customHeight="1">
      <c r="A43" s="34">
        <v>32</v>
      </c>
      <c r="B43" s="34" t="s">
        <v>61</v>
      </c>
      <c r="C43" s="34" t="s">
        <v>81</v>
      </c>
      <c r="D43" s="36" t="s">
        <v>82</v>
      </c>
      <c r="E43" s="34">
        <v>1972</v>
      </c>
      <c r="F43" s="34">
        <v>518500</v>
      </c>
      <c r="G43" s="14">
        <v>0</v>
      </c>
      <c r="H43" s="14">
        <v>100</v>
      </c>
      <c r="I43" s="15">
        <f t="shared" si="0"/>
        <v>34.56666666666667</v>
      </c>
    </row>
    <row r="44" spans="1:9" ht="54" customHeight="1">
      <c r="A44" s="34">
        <v>33</v>
      </c>
      <c r="B44" s="34" t="s">
        <v>61</v>
      </c>
      <c r="C44" s="34" t="s">
        <v>83</v>
      </c>
      <c r="D44" s="36" t="s">
        <v>84</v>
      </c>
      <c r="E44" s="34">
        <v>1972</v>
      </c>
      <c r="F44" s="34">
        <v>1836000</v>
      </c>
      <c r="G44" s="14">
        <v>0</v>
      </c>
      <c r="H44" s="14">
        <v>100</v>
      </c>
      <c r="I44" s="15">
        <f t="shared" si="0"/>
        <v>122.40000000000002</v>
      </c>
    </row>
    <row r="45" spans="1:9" ht="125.25" customHeight="1">
      <c r="A45" s="56">
        <v>34</v>
      </c>
      <c r="B45" s="56" t="s">
        <v>61</v>
      </c>
      <c r="C45" s="56" t="s">
        <v>85</v>
      </c>
      <c r="D45" s="57" t="s">
        <v>86</v>
      </c>
      <c r="E45" s="56">
        <v>1995</v>
      </c>
      <c r="F45" s="56">
        <v>10943051.52</v>
      </c>
      <c r="G45" s="60" t="s">
        <v>87</v>
      </c>
      <c r="H45" s="60">
        <v>64</v>
      </c>
      <c r="I45" s="59">
        <f>SUM(G45*0.08*0.1/12)</f>
        <v>2626.332266666667</v>
      </c>
    </row>
    <row r="46" spans="1:9" ht="64.5" customHeight="1">
      <c r="A46" s="56">
        <v>35</v>
      </c>
      <c r="B46" s="56" t="s">
        <v>61</v>
      </c>
      <c r="C46" s="56" t="s">
        <v>88</v>
      </c>
      <c r="D46" s="57" t="s">
        <v>89</v>
      </c>
      <c r="E46" s="56">
        <v>1976</v>
      </c>
      <c r="F46" s="56">
        <v>70751.09</v>
      </c>
      <c r="G46" s="58">
        <v>0</v>
      </c>
      <c r="H46" s="58">
        <v>100</v>
      </c>
      <c r="I46" s="59">
        <f t="shared" si="0"/>
        <v>4.716739333333333</v>
      </c>
    </row>
    <row r="47" spans="1:9" ht="78.75" customHeight="1">
      <c r="A47" s="34">
        <v>36</v>
      </c>
      <c r="B47" s="34" t="s">
        <v>61</v>
      </c>
      <c r="C47" s="34" t="s">
        <v>90</v>
      </c>
      <c r="D47" s="36" t="s">
        <v>91</v>
      </c>
      <c r="E47" s="34">
        <v>1972</v>
      </c>
      <c r="F47" s="34">
        <v>289000</v>
      </c>
      <c r="G47" s="14">
        <v>0</v>
      </c>
      <c r="H47" s="14">
        <v>100</v>
      </c>
      <c r="I47" s="15">
        <f t="shared" si="0"/>
        <v>19.26666666666667</v>
      </c>
    </row>
    <row r="48" spans="1:9" ht="54" customHeight="1">
      <c r="A48" s="34">
        <v>37</v>
      </c>
      <c r="B48" s="34" t="s">
        <v>61</v>
      </c>
      <c r="C48" s="34" t="s">
        <v>92</v>
      </c>
      <c r="D48" s="36" t="s">
        <v>93</v>
      </c>
      <c r="E48" s="34">
        <v>1972</v>
      </c>
      <c r="F48" s="34">
        <v>93500</v>
      </c>
      <c r="G48" s="14">
        <v>0</v>
      </c>
      <c r="H48" s="14">
        <v>100</v>
      </c>
      <c r="I48" s="15">
        <f t="shared" si="0"/>
        <v>6.233333333333333</v>
      </c>
    </row>
    <row r="49" spans="1:9" ht="48.75" customHeight="1">
      <c r="A49" s="56">
        <v>38</v>
      </c>
      <c r="B49" s="56" t="s">
        <v>94</v>
      </c>
      <c r="C49" s="56" t="s">
        <v>95</v>
      </c>
      <c r="D49" s="57" t="s">
        <v>96</v>
      </c>
      <c r="E49" s="56">
        <v>1976</v>
      </c>
      <c r="F49" s="56">
        <v>496305.84</v>
      </c>
      <c r="G49" s="60" t="s">
        <v>97</v>
      </c>
      <c r="H49" s="60" t="s">
        <v>98</v>
      </c>
      <c r="I49" s="61">
        <f>SUM(G49*0.08*0.1/12)</f>
        <v>99.26100000000001</v>
      </c>
    </row>
    <row r="50" spans="1:9" ht="60">
      <c r="A50" s="56">
        <v>39</v>
      </c>
      <c r="B50" s="56" t="s">
        <v>94</v>
      </c>
      <c r="C50" s="56" t="s">
        <v>99</v>
      </c>
      <c r="D50" s="57" t="s">
        <v>100</v>
      </c>
      <c r="E50" s="56">
        <v>1962</v>
      </c>
      <c r="F50" s="56">
        <v>43047.92</v>
      </c>
      <c r="G50" s="58">
        <v>0</v>
      </c>
      <c r="H50" s="58">
        <v>100</v>
      </c>
      <c r="I50" s="61">
        <f>SUM(F50*10/100*0.06*0.1/12)</f>
        <v>2.152396</v>
      </c>
    </row>
    <row r="51" spans="1:9" ht="52.5" customHeight="1">
      <c r="A51" s="56">
        <v>40</v>
      </c>
      <c r="B51" s="56" t="s">
        <v>94</v>
      </c>
      <c r="C51" s="56" t="s">
        <v>101</v>
      </c>
      <c r="D51" s="57" t="s">
        <v>102</v>
      </c>
      <c r="E51" s="56">
        <v>1998</v>
      </c>
      <c r="F51" s="56">
        <v>435031.08</v>
      </c>
      <c r="G51" s="60" t="s">
        <v>103</v>
      </c>
      <c r="H51" s="60"/>
      <c r="I51" s="61">
        <f>SUM(G51*0.08*0.1/12)</f>
        <v>214.61526666666668</v>
      </c>
    </row>
    <row r="52" spans="1:9" ht="60">
      <c r="A52" s="56">
        <v>41</v>
      </c>
      <c r="B52" s="56" t="s">
        <v>94</v>
      </c>
      <c r="C52" s="56" t="s">
        <v>104</v>
      </c>
      <c r="D52" s="57" t="s">
        <v>105</v>
      </c>
      <c r="E52" s="56">
        <v>1962</v>
      </c>
      <c r="F52" s="56">
        <v>233124.76</v>
      </c>
      <c r="G52" s="58">
        <v>0</v>
      </c>
      <c r="H52" s="58">
        <v>100</v>
      </c>
      <c r="I52" s="61">
        <f>SUM(F52*10/100*0.06*0.1/12)</f>
        <v>11.656238</v>
      </c>
    </row>
    <row r="53" spans="1:9" ht="60">
      <c r="A53" s="56">
        <v>42</v>
      </c>
      <c r="B53" s="56" t="s">
        <v>94</v>
      </c>
      <c r="C53" s="56" t="s">
        <v>106</v>
      </c>
      <c r="D53" s="57" t="s">
        <v>107</v>
      </c>
      <c r="E53" s="56">
        <v>1978</v>
      </c>
      <c r="F53" s="56">
        <v>420672.77</v>
      </c>
      <c r="G53" s="60" t="s">
        <v>108</v>
      </c>
      <c r="H53" s="60" t="s">
        <v>109</v>
      </c>
      <c r="I53" s="61">
        <f>SUM(G53*0.08*0.1/12)</f>
        <v>95.35199999999999</v>
      </c>
    </row>
    <row r="54" spans="1:9" ht="74.25" customHeight="1">
      <c r="A54" s="56">
        <v>43</v>
      </c>
      <c r="B54" s="56" t="s">
        <v>110</v>
      </c>
      <c r="C54" s="56" t="s">
        <v>111</v>
      </c>
      <c r="D54" s="57" t="s">
        <v>112</v>
      </c>
      <c r="E54" s="56">
        <v>1978</v>
      </c>
      <c r="F54" s="56">
        <v>434720</v>
      </c>
      <c r="G54" s="58">
        <v>0</v>
      </c>
      <c r="H54" s="58">
        <v>100</v>
      </c>
      <c r="I54" s="61">
        <f>SUM(F54*10/100*0.08*0.1/12)</f>
        <v>28.98133333333334</v>
      </c>
    </row>
    <row r="55" spans="1:9" ht="64.5" customHeight="1">
      <c r="A55" s="32">
        <v>44</v>
      </c>
      <c r="B55" s="32" t="s">
        <v>110</v>
      </c>
      <c r="C55" s="32" t="s">
        <v>113</v>
      </c>
      <c r="D55" s="33" t="s">
        <v>114</v>
      </c>
      <c r="E55" s="32"/>
      <c r="F55" s="32">
        <v>170000</v>
      </c>
      <c r="G55" s="14">
        <v>0</v>
      </c>
      <c r="H55" s="14">
        <v>100</v>
      </c>
      <c r="I55" s="62">
        <f>SUM(F55*10/100*0.08*0.1/12)</f>
        <v>11.333333333333334</v>
      </c>
    </row>
    <row r="56" spans="1:9" ht="12.75">
      <c r="A56" s="6"/>
      <c r="B56" s="6" t="s">
        <v>115</v>
      </c>
      <c r="C56" s="6"/>
      <c r="D56" s="8"/>
      <c r="E56" s="6"/>
      <c r="F56" s="6">
        <f>SUM(F12:F55)</f>
        <v>74194585.85000001</v>
      </c>
      <c r="G56" s="10">
        <f>SUM(G12:G55)</f>
        <v>3885573.02</v>
      </c>
      <c r="H56" s="10"/>
      <c r="I56" s="63">
        <f>SUM(I12:I55)</f>
        <v>7155.934049</v>
      </c>
    </row>
    <row r="57" spans="1:9" ht="12.75">
      <c r="A57" s="64" t="s">
        <v>116</v>
      </c>
      <c r="B57" s="65"/>
      <c r="C57" s="65"/>
      <c r="D57" s="65"/>
      <c r="E57" s="66"/>
      <c r="F57" s="67"/>
      <c r="G57" s="68"/>
      <c r="H57" s="68"/>
      <c r="I57" s="69"/>
    </row>
    <row r="58" spans="1:9" ht="12.75">
      <c r="A58" s="104" t="s">
        <v>117</v>
      </c>
      <c r="B58" s="104" t="s">
        <v>118</v>
      </c>
      <c r="C58" s="104" t="s">
        <v>119</v>
      </c>
      <c r="D58" s="104" t="s">
        <v>120</v>
      </c>
      <c r="E58" s="112" t="s">
        <v>121</v>
      </c>
      <c r="F58" s="114" t="s">
        <v>122</v>
      </c>
      <c r="G58" s="116" t="s">
        <v>123</v>
      </c>
      <c r="H58" s="105" t="s">
        <v>8</v>
      </c>
      <c r="I58" s="107" t="s">
        <v>124</v>
      </c>
    </row>
    <row r="59" spans="1:9" ht="12.75">
      <c r="A59" s="104"/>
      <c r="B59" s="104"/>
      <c r="C59" s="104"/>
      <c r="D59" s="104"/>
      <c r="E59" s="113"/>
      <c r="F59" s="115"/>
      <c r="G59" s="116"/>
      <c r="H59" s="106"/>
      <c r="I59" s="108"/>
    </row>
    <row r="60" spans="1:9" ht="30.75" customHeight="1">
      <c r="A60" s="70">
        <v>1</v>
      </c>
      <c r="B60" s="39" t="s">
        <v>125</v>
      </c>
      <c r="C60" s="39" t="s">
        <v>126</v>
      </c>
      <c r="D60" s="41">
        <v>1</v>
      </c>
      <c r="E60" s="41">
        <v>1998</v>
      </c>
      <c r="F60" s="42">
        <v>221</v>
      </c>
      <c r="G60" s="71">
        <v>0</v>
      </c>
      <c r="H60" s="71">
        <v>100</v>
      </c>
      <c r="I60" s="72">
        <f>SUM(F60*2%*0.1/12)</f>
        <v>0.036833333333333336</v>
      </c>
    </row>
    <row r="61" spans="1:9" ht="28.5" customHeight="1">
      <c r="A61" s="70">
        <v>2</v>
      </c>
      <c r="B61" s="39" t="s">
        <v>127</v>
      </c>
      <c r="C61" s="39" t="s">
        <v>126</v>
      </c>
      <c r="D61" s="41">
        <v>1</v>
      </c>
      <c r="E61" s="41">
        <v>2001</v>
      </c>
      <c r="F61" s="42">
        <v>4593.03</v>
      </c>
      <c r="G61" s="71">
        <v>0</v>
      </c>
      <c r="H61" s="71">
        <v>100</v>
      </c>
      <c r="I61" s="72">
        <f aca="true" t="shared" si="1" ref="I61:I110">SUM(F61*2%*0.1/12)</f>
        <v>0.765505</v>
      </c>
    </row>
    <row r="62" spans="1:9" ht="29.25" customHeight="1">
      <c r="A62" s="70">
        <v>3</v>
      </c>
      <c r="B62" s="39" t="s">
        <v>128</v>
      </c>
      <c r="C62" s="39" t="s">
        <v>126</v>
      </c>
      <c r="D62" s="41">
        <v>5</v>
      </c>
      <c r="E62" s="41">
        <v>1998</v>
      </c>
      <c r="F62" s="42">
        <v>681.65</v>
      </c>
      <c r="G62" s="71">
        <v>0</v>
      </c>
      <c r="H62" s="71">
        <v>100</v>
      </c>
      <c r="I62" s="72">
        <f t="shared" si="1"/>
        <v>0.11360833333333333</v>
      </c>
    </row>
    <row r="63" spans="1:9" ht="29.25" customHeight="1">
      <c r="A63" s="70">
        <v>4</v>
      </c>
      <c r="B63" s="39" t="s">
        <v>129</v>
      </c>
      <c r="C63" s="39" t="s">
        <v>126</v>
      </c>
      <c r="D63" s="41">
        <v>1</v>
      </c>
      <c r="E63" s="41">
        <v>1998</v>
      </c>
      <c r="F63" s="42">
        <v>22549.56</v>
      </c>
      <c r="G63" s="71">
        <v>0</v>
      </c>
      <c r="H63" s="71">
        <v>100</v>
      </c>
      <c r="I63" s="72">
        <f t="shared" si="1"/>
        <v>3.7582600000000004</v>
      </c>
    </row>
    <row r="64" spans="1:9" ht="27.75" customHeight="1">
      <c r="A64" s="70">
        <v>5</v>
      </c>
      <c r="B64" s="39" t="s">
        <v>130</v>
      </c>
      <c r="C64" s="39" t="s">
        <v>126</v>
      </c>
      <c r="D64" s="41">
        <v>3</v>
      </c>
      <c r="E64" s="41">
        <v>2006</v>
      </c>
      <c r="F64" s="42">
        <v>122987.97</v>
      </c>
      <c r="G64" s="71">
        <v>0</v>
      </c>
      <c r="H64" s="71">
        <v>100</v>
      </c>
      <c r="I64" s="72">
        <f t="shared" si="1"/>
        <v>20.497995</v>
      </c>
    </row>
    <row r="65" spans="1:9" ht="29.25" customHeight="1">
      <c r="A65" s="70">
        <v>6</v>
      </c>
      <c r="B65" s="39" t="s">
        <v>131</v>
      </c>
      <c r="C65" s="39" t="s">
        <v>126</v>
      </c>
      <c r="D65" s="41">
        <v>1</v>
      </c>
      <c r="E65" s="41">
        <v>1995</v>
      </c>
      <c r="F65" s="42">
        <v>7312.46</v>
      </c>
      <c r="G65" s="71">
        <v>0</v>
      </c>
      <c r="H65" s="71">
        <v>100</v>
      </c>
      <c r="I65" s="72">
        <f t="shared" si="1"/>
        <v>1.2187433333333335</v>
      </c>
    </row>
    <row r="66" spans="1:9" ht="38.25" customHeight="1">
      <c r="A66" s="70">
        <v>7</v>
      </c>
      <c r="B66" s="39" t="s">
        <v>132</v>
      </c>
      <c r="C66" s="39" t="s">
        <v>126</v>
      </c>
      <c r="D66" s="41">
        <v>1</v>
      </c>
      <c r="E66" s="41">
        <v>2001</v>
      </c>
      <c r="F66" s="42">
        <v>179994.68</v>
      </c>
      <c r="G66" s="71">
        <v>0</v>
      </c>
      <c r="H66" s="71">
        <v>100</v>
      </c>
      <c r="I66" s="72">
        <f t="shared" si="1"/>
        <v>29.999113333333337</v>
      </c>
    </row>
    <row r="67" spans="1:9" ht="46.5" customHeight="1">
      <c r="A67" s="70">
        <v>8</v>
      </c>
      <c r="B67" s="73" t="s">
        <v>132</v>
      </c>
      <c r="C67" s="73" t="s">
        <v>126</v>
      </c>
      <c r="D67" s="74">
        <v>1</v>
      </c>
      <c r="E67" s="74">
        <v>2001</v>
      </c>
      <c r="F67" s="75">
        <v>203585.57</v>
      </c>
      <c r="G67" s="71">
        <v>0</v>
      </c>
      <c r="H67" s="71">
        <v>100</v>
      </c>
      <c r="I67" s="72">
        <f t="shared" si="1"/>
        <v>33.930928333333334</v>
      </c>
    </row>
    <row r="68" spans="1:9" ht="29.25" customHeight="1">
      <c r="A68" s="70">
        <v>9</v>
      </c>
      <c r="B68" s="39" t="s">
        <v>125</v>
      </c>
      <c r="C68" s="39" t="s">
        <v>133</v>
      </c>
      <c r="D68" s="41">
        <v>1</v>
      </c>
      <c r="E68" s="41">
        <v>1998</v>
      </c>
      <c r="F68" s="42">
        <v>57</v>
      </c>
      <c r="G68" s="71">
        <v>0</v>
      </c>
      <c r="H68" s="71">
        <v>100</v>
      </c>
      <c r="I68" s="72">
        <f t="shared" si="1"/>
        <v>0.009500000000000001</v>
      </c>
    </row>
    <row r="69" spans="1:9" ht="23.25" customHeight="1">
      <c r="A69" s="70">
        <v>10</v>
      </c>
      <c r="B69" s="39" t="s">
        <v>134</v>
      </c>
      <c r="C69" s="39" t="s">
        <v>133</v>
      </c>
      <c r="D69" s="41">
        <v>1</v>
      </c>
      <c r="E69" s="41">
        <v>1993</v>
      </c>
      <c r="F69" s="42">
        <v>36840.08</v>
      </c>
      <c r="G69" s="71">
        <v>0</v>
      </c>
      <c r="H69" s="71">
        <v>100</v>
      </c>
      <c r="I69" s="72">
        <f t="shared" si="1"/>
        <v>6.140013333333333</v>
      </c>
    </row>
    <row r="70" spans="1:9" ht="21.75" customHeight="1">
      <c r="A70" s="70">
        <v>11</v>
      </c>
      <c r="B70" s="39" t="s">
        <v>135</v>
      </c>
      <c r="C70" s="39" t="s">
        <v>133</v>
      </c>
      <c r="D70" s="41">
        <v>1</v>
      </c>
      <c r="E70" s="41">
        <v>1990</v>
      </c>
      <c r="F70" s="42">
        <v>2851.96</v>
      </c>
      <c r="G70" s="71">
        <v>0</v>
      </c>
      <c r="H70" s="71">
        <v>100</v>
      </c>
      <c r="I70" s="72">
        <f t="shared" si="1"/>
        <v>0.4753266666666667</v>
      </c>
    </row>
    <row r="71" spans="1:9" ht="24.75" customHeight="1">
      <c r="A71" s="70">
        <v>12</v>
      </c>
      <c r="B71" s="39" t="s">
        <v>136</v>
      </c>
      <c r="C71" s="39" t="s">
        <v>133</v>
      </c>
      <c r="D71" s="41">
        <v>1</v>
      </c>
      <c r="E71" s="41">
        <v>1996</v>
      </c>
      <c r="F71" s="42">
        <v>5019.58</v>
      </c>
      <c r="G71" s="71">
        <v>0</v>
      </c>
      <c r="H71" s="71">
        <v>100</v>
      </c>
      <c r="I71" s="72">
        <f t="shared" si="1"/>
        <v>0.8365966666666668</v>
      </c>
    </row>
    <row r="72" spans="1:9" ht="25.5" customHeight="1">
      <c r="A72" s="70">
        <v>13</v>
      </c>
      <c r="B72" s="39" t="s">
        <v>137</v>
      </c>
      <c r="C72" s="39" t="s">
        <v>133</v>
      </c>
      <c r="D72" s="41">
        <v>1</v>
      </c>
      <c r="E72" s="41">
        <v>1996</v>
      </c>
      <c r="F72" s="42">
        <v>5069.81</v>
      </c>
      <c r="G72" s="71">
        <v>0</v>
      </c>
      <c r="H72" s="71">
        <v>100</v>
      </c>
      <c r="I72" s="72">
        <f t="shared" si="1"/>
        <v>0.8449683333333334</v>
      </c>
    </row>
    <row r="73" spans="1:9" ht="24.75" customHeight="1">
      <c r="A73" s="70">
        <v>14</v>
      </c>
      <c r="B73" s="39" t="s">
        <v>138</v>
      </c>
      <c r="C73" s="39" t="s">
        <v>133</v>
      </c>
      <c r="D73" s="41">
        <v>1</v>
      </c>
      <c r="E73" s="41">
        <v>1998</v>
      </c>
      <c r="F73" s="42">
        <v>15794.88</v>
      </c>
      <c r="G73" s="71">
        <v>0</v>
      </c>
      <c r="H73" s="71">
        <v>100</v>
      </c>
      <c r="I73" s="72">
        <f t="shared" si="1"/>
        <v>2.63248</v>
      </c>
    </row>
    <row r="74" spans="1:9" ht="25.5" customHeight="1">
      <c r="A74" s="70">
        <v>15</v>
      </c>
      <c r="B74" s="39" t="s">
        <v>139</v>
      </c>
      <c r="C74" s="39" t="s">
        <v>133</v>
      </c>
      <c r="D74" s="41">
        <v>1</v>
      </c>
      <c r="E74" s="41">
        <v>1989</v>
      </c>
      <c r="F74" s="42">
        <v>3066.34</v>
      </c>
      <c r="G74" s="71">
        <v>0</v>
      </c>
      <c r="H74" s="71">
        <v>100</v>
      </c>
      <c r="I74" s="72">
        <f t="shared" si="1"/>
        <v>0.5110566666666667</v>
      </c>
    </row>
    <row r="75" spans="1:9" ht="28.5" customHeight="1">
      <c r="A75" s="70">
        <v>16</v>
      </c>
      <c r="B75" s="39" t="s">
        <v>140</v>
      </c>
      <c r="C75" s="39" t="s">
        <v>133</v>
      </c>
      <c r="D75" s="41">
        <v>1</v>
      </c>
      <c r="E75" s="41">
        <v>1998</v>
      </c>
      <c r="F75" s="42">
        <v>960</v>
      </c>
      <c r="G75" s="71">
        <v>0</v>
      </c>
      <c r="H75" s="71">
        <v>100</v>
      </c>
      <c r="I75" s="72">
        <f t="shared" si="1"/>
        <v>0.16</v>
      </c>
    </row>
    <row r="76" spans="1:9" ht="27" customHeight="1">
      <c r="A76" s="70">
        <v>17</v>
      </c>
      <c r="B76" s="39" t="s">
        <v>141</v>
      </c>
      <c r="C76" s="39" t="s">
        <v>133</v>
      </c>
      <c r="D76" s="41">
        <v>1</v>
      </c>
      <c r="E76" s="41">
        <v>1998</v>
      </c>
      <c r="F76" s="42">
        <v>16520.36</v>
      </c>
      <c r="G76" s="71">
        <v>0</v>
      </c>
      <c r="H76" s="71">
        <v>100</v>
      </c>
      <c r="I76" s="72">
        <f t="shared" si="1"/>
        <v>2.753393333333334</v>
      </c>
    </row>
    <row r="77" spans="1:9" ht="23.25" customHeight="1">
      <c r="A77" s="70">
        <v>18</v>
      </c>
      <c r="B77" s="39" t="s">
        <v>142</v>
      </c>
      <c r="C77" s="39" t="s">
        <v>133</v>
      </c>
      <c r="D77" s="41">
        <v>1</v>
      </c>
      <c r="E77" s="41">
        <v>1998</v>
      </c>
      <c r="F77" s="42">
        <v>817</v>
      </c>
      <c r="G77" s="71">
        <v>0</v>
      </c>
      <c r="H77" s="71">
        <v>100</v>
      </c>
      <c r="I77" s="72">
        <f t="shared" si="1"/>
        <v>0.13616666666666669</v>
      </c>
    </row>
    <row r="78" spans="1:9" ht="27.75" customHeight="1">
      <c r="A78" s="70">
        <v>19</v>
      </c>
      <c r="B78" s="39" t="s">
        <v>143</v>
      </c>
      <c r="C78" s="39" t="s">
        <v>133</v>
      </c>
      <c r="D78" s="41">
        <v>1</v>
      </c>
      <c r="E78" s="41">
        <v>1994</v>
      </c>
      <c r="F78" s="42">
        <v>115105.05</v>
      </c>
      <c r="G78" s="71">
        <v>0</v>
      </c>
      <c r="H78" s="71">
        <v>100</v>
      </c>
      <c r="I78" s="72">
        <f t="shared" si="1"/>
        <v>19.184175</v>
      </c>
    </row>
    <row r="79" spans="1:9" ht="26.25" customHeight="1">
      <c r="A79" s="70">
        <v>20</v>
      </c>
      <c r="B79" s="39" t="s">
        <v>144</v>
      </c>
      <c r="C79" s="39" t="s">
        <v>133</v>
      </c>
      <c r="D79" s="41">
        <v>1</v>
      </c>
      <c r="E79" s="41">
        <v>1993</v>
      </c>
      <c r="F79" s="42">
        <v>100911.1</v>
      </c>
      <c r="G79" s="71">
        <v>0</v>
      </c>
      <c r="H79" s="71">
        <v>100</v>
      </c>
      <c r="I79" s="72">
        <f t="shared" si="1"/>
        <v>16.81851666666667</v>
      </c>
    </row>
    <row r="80" spans="1:9" ht="21" customHeight="1">
      <c r="A80" s="70">
        <v>21</v>
      </c>
      <c r="B80" s="73" t="s">
        <v>145</v>
      </c>
      <c r="C80" s="73" t="s">
        <v>133</v>
      </c>
      <c r="D80" s="74">
        <v>1</v>
      </c>
      <c r="E80" s="74">
        <v>2005</v>
      </c>
      <c r="F80" s="75">
        <v>24139.5</v>
      </c>
      <c r="G80" s="71">
        <v>0</v>
      </c>
      <c r="H80" s="71">
        <v>100</v>
      </c>
      <c r="I80" s="72">
        <f t="shared" si="1"/>
        <v>4.02325</v>
      </c>
    </row>
    <row r="81" spans="1:9" ht="33.75" customHeight="1">
      <c r="A81" s="70">
        <v>22</v>
      </c>
      <c r="B81" s="73" t="s">
        <v>146</v>
      </c>
      <c r="C81" s="73" t="s">
        <v>126</v>
      </c>
      <c r="D81" s="74">
        <v>1</v>
      </c>
      <c r="E81" s="74">
        <v>2001</v>
      </c>
      <c r="F81" s="75">
        <v>70295.14</v>
      </c>
      <c r="G81" s="71">
        <v>0</v>
      </c>
      <c r="H81" s="71">
        <v>100</v>
      </c>
      <c r="I81" s="72">
        <f t="shared" si="1"/>
        <v>11.715856666666667</v>
      </c>
    </row>
    <row r="82" spans="1:9" ht="12.75">
      <c r="A82" s="70">
        <v>23</v>
      </c>
      <c r="B82" s="76" t="s">
        <v>147</v>
      </c>
      <c r="C82" s="77" t="s">
        <v>148</v>
      </c>
      <c r="D82" s="78">
        <v>1</v>
      </c>
      <c r="E82" s="79">
        <v>2004</v>
      </c>
      <c r="F82" s="80">
        <v>3574</v>
      </c>
      <c r="G82" s="71">
        <v>0</v>
      </c>
      <c r="H82" s="71">
        <v>100</v>
      </c>
      <c r="I82" s="72">
        <f t="shared" si="1"/>
        <v>0.5956666666666667</v>
      </c>
    </row>
    <row r="83" spans="1:9" ht="33.75" customHeight="1">
      <c r="A83" s="70">
        <v>24</v>
      </c>
      <c r="B83" s="32" t="s">
        <v>149</v>
      </c>
      <c r="C83" s="81" t="s">
        <v>150</v>
      </c>
      <c r="D83" s="82">
        <v>1</v>
      </c>
      <c r="E83" s="83">
        <v>2004</v>
      </c>
      <c r="F83" s="84">
        <v>3871</v>
      </c>
      <c r="G83" s="71">
        <v>0</v>
      </c>
      <c r="H83" s="71">
        <v>100</v>
      </c>
      <c r="I83" s="72">
        <f t="shared" si="1"/>
        <v>0.6451666666666668</v>
      </c>
    </row>
    <row r="84" spans="1:9" ht="12.75">
      <c r="A84" s="70">
        <v>25</v>
      </c>
      <c r="B84" s="32" t="s">
        <v>151</v>
      </c>
      <c r="C84" s="81" t="s">
        <v>150</v>
      </c>
      <c r="D84" s="82">
        <v>1</v>
      </c>
      <c r="E84" s="83">
        <v>2004</v>
      </c>
      <c r="F84" s="84">
        <v>2675</v>
      </c>
      <c r="G84" s="71">
        <v>0</v>
      </c>
      <c r="H84" s="71">
        <v>100</v>
      </c>
      <c r="I84" s="72">
        <f t="shared" si="1"/>
        <v>0.44583333333333336</v>
      </c>
    </row>
    <row r="85" spans="1:9" ht="37.5" customHeight="1">
      <c r="A85" s="70">
        <v>26</v>
      </c>
      <c r="B85" s="32" t="s">
        <v>152</v>
      </c>
      <c r="C85" s="81" t="s">
        <v>153</v>
      </c>
      <c r="D85" s="82">
        <v>1</v>
      </c>
      <c r="E85" s="83">
        <v>2004</v>
      </c>
      <c r="F85" s="85">
        <v>18067</v>
      </c>
      <c r="G85" s="71">
        <v>0</v>
      </c>
      <c r="H85" s="71">
        <v>100</v>
      </c>
      <c r="I85" s="72">
        <f t="shared" si="1"/>
        <v>3.0111666666666674</v>
      </c>
    </row>
    <row r="86" spans="1:9" ht="39" customHeight="1">
      <c r="A86" s="70">
        <v>27</v>
      </c>
      <c r="B86" s="32" t="s">
        <v>154</v>
      </c>
      <c r="C86" s="81" t="s">
        <v>153</v>
      </c>
      <c r="D86" s="82">
        <v>1</v>
      </c>
      <c r="E86" s="83">
        <v>2003</v>
      </c>
      <c r="F86" s="85">
        <v>8423</v>
      </c>
      <c r="G86" s="71">
        <v>0</v>
      </c>
      <c r="H86" s="71">
        <v>100</v>
      </c>
      <c r="I86" s="72">
        <f t="shared" si="1"/>
        <v>1.4038333333333333</v>
      </c>
    </row>
    <row r="87" spans="1:9" ht="34.5" customHeight="1">
      <c r="A87" s="70">
        <v>28</v>
      </c>
      <c r="B87" s="32" t="s">
        <v>155</v>
      </c>
      <c r="C87" s="81" t="s">
        <v>153</v>
      </c>
      <c r="D87" s="82">
        <v>1</v>
      </c>
      <c r="E87" s="83">
        <v>2004</v>
      </c>
      <c r="F87" s="85">
        <v>2664</v>
      </c>
      <c r="G87" s="71">
        <v>0</v>
      </c>
      <c r="H87" s="71">
        <v>100</v>
      </c>
      <c r="I87" s="72">
        <f t="shared" si="1"/>
        <v>0.444</v>
      </c>
    </row>
    <row r="88" spans="1:9" ht="25.5" customHeight="1">
      <c r="A88" s="70">
        <v>29</v>
      </c>
      <c r="B88" s="32" t="s">
        <v>156</v>
      </c>
      <c r="C88" s="81" t="s">
        <v>153</v>
      </c>
      <c r="D88" s="82">
        <v>1</v>
      </c>
      <c r="E88" s="83">
        <v>2004</v>
      </c>
      <c r="F88" s="85">
        <v>4385</v>
      </c>
      <c r="G88" s="71">
        <v>0</v>
      </c>
      <c r="H88" s="71">
        <v>100</v>
      </c>
      <c r="I88" s="72">
        <f t="shared" si="1"/>
        <v>0.7308333333333334</v>
      </c>
    </row>
    <row r="89" spans="1:9" ht="36.75" customHeight="1">
      <c r="A89" s="35">
        <v>30</v>
      </c>
      <c r="B89" s="35" t="s">
        <v>157</v>
      </c>
      <c r="C89" s="35" t="s">
        <v>158</v>
      </c>
      <c r="D89" s="35">
        <v>1</v>
      </c>
      <c r="E89" s="86">
        <v>2004</v>
      </c>
      <c r="F89" s="35">
        <v>220338.98</v>
      </c>
      <c r="G89" s="71">
        <v>0</v>
      </c>
      <c r="H89" s="71">
        <v>100</v>
      </c>
      <c r="I89" s="72">
        <f t="shared" si="1"/>
        <v>36.72316333333334</v>
      </c>
    </row>
    <row r="90" spans="1:9" ht="34.5" customHeight="1">
      <c r="A90" s="35">
        <v>31</v>
      </c>
      <c r="B90" s="35" t="s">
        <v>159</v>
      </c>
      <c r="C90" s="35" t="s">
        <v>158</v>
      </c>
      <c r="D90" s="35">
        <v>1</v>
      </c>
      <c r="E90" s="86">
        <v>2004</v>
      </c>
      <c r="F90" s="35">
        <v>111864.44</v>
      </c>
      <c r="G90" s="71">
        <v>0</v>
      </c>
      <c r="H90" s="71">
        <v>100</v>
      </c>
      <c r="I90" s="72">
        <f t="shared" si="1"/>
        <v>18.644073333333335</v>
      </c>
    </row>
    <row r="91" spans="1:9" ht="30" customHeight="1">
      <c r="A91" s="18">
        <v>32</v>
      </c>
      <c r="B91" s="18" t="s">
        <v>160</v>
      </c>
      <c r="C91" s="18" t="s">
        <v>161</v>
      </c>
      <c r="D91" s="18">
        <v>2</v>
      </c>
      <c r="E91" s="18">
        <v>2001</v>
      </c>
      <c r="F91" s="16">
        <v>73128.46</v>
      </c>
      <c r="G91" s="87">
        <v>0</v>
      </c>
      <c r="H91" s="71">
        <v>100</v>
      </c>
      <c r="I91" s="72">
        <f t="shared" si="1"/>
        <v>12.188076666666667</v>
      </c>
    </row>
    <row r="92" spans="1:9" ht="20.25" customHeight="1">
      <c r="A92" s="88">
        <v>33</v>
      </c>
      <c r="B92" s="18" t="s">
        <v>162</v>
      </c>
      <c r="C92" s="18" t="s">
        <v>163</v>
      </c>
      <c r="D92" s="18">
        <v>1</v>
      </c>
      <c r="E92" s="18">
        <v>1970</v>
      </c>
      <c r="F92" s="16">
        <v>14788.04</v>
      </c>
      <c r="G92" s="87">
        <v>0</v>
      </c>
      <c r="H92" s="71">
        <v>100</v>
      </c>
      <c r="I92" s="72">
        <f t="shared" si="1"/>
        <v>2.4646733333333337</v>
      </c>
    </row>
    <row r="93" spans="1:9" ht="15" customHeight="1">
      <c r="A93" s="18">
        <v>34</v>
      </c>
      <c r="B93" s="18" t="s">
        <v>164</v>
      </c>
      <c r="C93" s="18" t="s">
        <v>165</v>
      </c>
      <c r="D93" s="18">
        <v>1</v>
      </c>
      <c r="E93" s="18">
        <v>1998</v>
      </c>
      <c r="F93" s="16">
        <v>7419.86</v>
      </c>
      <c r="G93" s="71">
        <v>0</v>
      </c>
      <c r="H93" s="71">
        <v>100</v>
      </c>
      <c r="I93" s="72">
        <f t="shared" si="1"/>
        <v>1.2366433333333333</v>
      </c>
    </row>
    <row r="94" spans="1:9" ht="27.75" customHeight="1">
      <c r="A94" s="88">
        <v>35</v>
      </c>
      <c r="B94" s="18" t="s">
        <v>166</v>
      </c>
      <c r="C94" s="18" t="s">
        <v>167</v>
      </c>
      <c r="D94" s="18">
        <v>1</v>
      </c>
      <c r="E94" s="18">
        <v>1998</v>
      </c>
      <c r="F94" s="16">
        <v>3709.93</v>
      </c>
      <c r="G94" s="71">
        <v>0</v>
      </c>
      <c r="H94" s="71">
        <v>100</v>
      </c>
      <c r="I94" s="72">
        <f t="shared" si="1"/>
        <v>0.6183216666666667</v>
      </c>
    </row>
    <row r="95" spans="1:9" ht="18.75" customHeight="1">
      <c r="A95" s="18">
        <v>36</v>
      </c>
      <c r="B95" s="18" t="s">
        <v>168</v>
      </c>
      <c r="C95" s="18"/>
      <c r="D95" s="18">
        <v>1</v>
      </c>
      <c r="E95" s="18">
        <v>1998</v>
      </c>
      <c r="F95" s="16">
        <v>3709.93</v>
      </c>
      <c r="G95" s="71">
        <v>0</v>
      </c>
      <c r="H95" s="71">
        <v>100</v>
      </c>
      <c r="I95" s="72">
        <f t="shared" si="1"/>
        <v>0.6183216666666667</v>
      </c>
    </row>
    <row r="96" spans="1:9" ht="32.25" customHeight="1">
      <c r="A96" s="88">
        <v>37</v>
      </c>
      <c r="B96" s="18" t="s">
        <v>169</v>
      </c>
      <c r="C96" s="18" t="s">
        <v>170</v>
      </c>
      <c r="D96" s="18">
        <v>1</v>
      </c>
      <c r="E96" s="18">
        <v>1996</v>
      </c>
      <c r="F96" s="16">
        <v>20668.39</v>
      </c>
      <c r="G96" s="71">
        <v>0</v>
      </c>
      <c r="H96" s="71">
        <v>100</v>
      </c>
      <c r="I96" s="72">
        <f t="shared" si="1"/>
        <v>3.444731666666667</v>
      </c>
    </row>
    <row r="97" spans="1:9" ht="29.25" customHeight="1">
      <c r="A97" s="18">
        <v>38</v>
      </c>
      <c r="B97" s="18" t="s">
        <v>169</v>
      </c>
      <c r="C97" s="18" t="s">
        <v>171</v>
      </c>
      <c r="D97" s="18">
        <v>1</v>
      </c>
      <c r="E97" s="18">
        <v>1996</v>
      </c>
      <c r="F97" s="16">
        <v>50811.77</v>
      </c>
      <c r="G97" s="71">
        <v>0</v>
      </c>
      <c r="H97" s="71">
        <v>100</v>
      </c>
      <c r="I97" s="72">
        <f t="shared" si="1"/>
        <v>8.468628333333333</v>
      </c>
    </row>
    <row r="98" spans="1:9" ht="23.25" customHeight="1">
      <c r="A98" s="18">
        <v>39</v>
      </c>
      <c r="B98" s="18" t="s">
        <v>172</v>
      </c>
      <c r="C98" s="18"/>
      <c r="D98" s="18">
        <v>1</v>
      </c>
      <c r="E98" s="18">
        <v>1995</v>
      </c>
      <c r="F98" s="16">
        <v>8571.59</v>
      </c>
      <c r="G98" s="71">
        <v>0</v>
      </c>
      <c r="H98" s="71">
        <v>100</v>
      </c>
      <c r="I98" s="72">
        <f t="shared" si="1"/>
        <v>1.4285983333333334</v>
      </c>
    </row>
    <row r="99" spans="1:9" ht="22.5" customHeight="1">
      <c r="A99" s="88">
        <v>40</v>
      </c>
      <c r="B99" s="18" t="s">
        <v>173</v>
      </c>
      <c r="C99" s="18" t="s">
        <v>174</v>
      </c>
      <c r="D99" s="18">
        <v>1</v>
      </c>
      <c r="E99" s="18">
        <v>1992</v>
      </c>
      <c r="F99" s="16">
        <v>31338.96</v>
      </c>
      <c r="G99" s="87">
        <v>0</v>
      </c>
      <c r="H99" s="71">
        <v>100</v>
      </c>
      <c r="I99" s="72">
        <f t="shared" si="1"/>
        <v>5.22316</v>
      </c>
    </row>
    <row r="100" spans="1:9" ht="22.5" customHeight="1">
      <c r="A100" s="18">
        <v>41</v>
      </c>
      <c r="B100" s="18" t="s">
        <v>175</v>
      </c>
      <c r="C100" s="18"/>
      <c r="D100" s="18">
        <v>1</v>
      </c>
      <c r="E100" s="18">
        <v>1970</v>
      </c>
      <c r="F100" s="16">
        <v>12433.82</v>
      </c>
      <c r="G100" s="71">
        <v>0</v>
      </c>
      <c r="H100" s="71">
        <v>100</v>
      </c>
      <c r="I100" s="72">
        <f t="shared" si="1"/>
        <v>2.0723033333333336</v>
      </c>
    </row>
    <row r="101" spans="1:9" ht="28.5" customHeight="1">
      <c r="A101" s="88">
        <v>42</v>
      </c>
      <c r="B101" s="18" t="s">
        <v>176</v>
      </c>
      <c r="C101" s="18" t="s">
        <v>177</v>
      </c>
      <c r="D101" s="18">
        <v>1</v>
      </c>
      <c r="E101" s="18">
        <v>1996</v>
      </c>
      <c r="F101" s="16">
        <v>16848</v>
      </c>
      <c r="G101" s="71">
        <v>0</v>
      </c>
      <c r="H101" s="71">
        <v>100</v>
      </c>
      <c r="I101" s="72">
        <f t="shared" si="1"/>
        <v>2.808</v>
      </c>
    </row>
    <row r="102" spans="1:9" ht="38.25" customHeight="1">
      <c r="A102" s="18">
        <v>43</v>
      </c>
      <c r="B102" s="18" t="s">
        <v>178</v>
      </c>
      <c r="C102" s="18" t="s">
        <v>179</v>
      </c>
      <c r="D102" s="18">
        <v>1</v>
      </c>
      <c r="E102" s="18">
        <v>1998</v>
      </c>
      <c r="F102" s="16">
        <v>330</v>
      </c>
      <c r="G102" s="71">
        <v>0</v>
      </c>
      <c r="H102" s="71">
        <v>100</v>
      </c>
      <c r="I102" s="72">
        <f t="shared" si="1"/>
        <v>0.055000000000000014</v>
      </c>
    </row>
    <row r="103" spans="1:9" ht="36" customHeight="1">
      <c r="A103" s="88">
        <v>44</v>
      </c>
      <c r="B103" s="18" t="s">
        <v>180</v>
      </c>
      <c r="C103" s="18" t="s">
        <v>181</v>
      </c>
      <c r="D103" s="18">
        <v>1</v>
      </c>
      <c r="E103" s="18">
        <v>1998</v>
      </c>
      <c r="F103" s="16">
        <v>12984.75</v>
      </c>
      <c r="G103" s="71">
        <v>0</v>
      </c>
      <c r="H103" s="71">
        <v>100</v>
      </c>
      <c r="I103" s="72">
        <f t="shared" si="1"/>
        <v>2.164125</v>
      </c>
    </row>
    <row r="104" spans="1:9" ht="23.25" customHeight="1">
      <c r="A104" s="18">
        <v>45</v>
      </c>
      <c r="B104" s="18" t="s">
        <v>173</v>
      </c>
      <c r="C104" s="18" t="s">
        <v>182</v>
      </c>
      <c r="D104" s="18">
        <v>1</v>
      </c>
      <c r="E104" s="18">
        <v>1998</v>
      </c>
      <c r="F104" s="16">
        <v>9266.4</v>
      </c>
      <c r="G104" s="71">
        <v>0</v>
      </c>
      <c r="H104" s="71">
        <v>100</v>
      </c>
      <c r="I104" s="72">
        <f t="shared" si="1"/>
        <v>1.5444000000000002</v>
      </c>
    </row>
    <row r="105" spans="1:9" ht="29.25" customHeight="1">
      <c r="A105" s="88">
        <v>46</v>
      </c>
      <c r="B105" s="18" t="s">
        <v>183</v>
      </c>
      <c r="C105" s="18" t="s">
        <v>184</v>
      </c>
      <c r="D105" s="18">
        <v>1</v>
      </c>
      <c r="E105" s="18">
        <v>1998</v>
      </c>
      <c r="F105" s="16">
        <v>597</v>
      </c>
      <c r="G105" s="71">
        <v>0</v>
      </c>
      <c r="H105" s="71">
        <v>100</v>
      </c>
      <c r="I105" s="72">
        <f t="shared" si="1"/>
        <v>0.09949999999999999</v>
      </c>
    </row>
    <row r="106" spans="1:9" ht="24" customHeight="1">
      <c r="A106" s="18">
        <v>47</v>
      </c>
      <c r="B106" s="18" t="s">
        <v>176</v>
      </c>
      <c r="C106" s="18" t="s">
        <v>185</v>
      </c>
      <c r="D106" s="18">
        <v>1</v>
      </c>
      <c r="E106" s="18">
        <v>1995</v>
      </c>
      <c r="F106" s="16">
        <v>3352.75</v>
      </c>
      <c r="G106" s="71">
        <v>0</v>
      </c>
      <c r="H106" s="71">
        <v>100</v>
      </c>
      <c r="I106" s="72">
        <f t="shared" si="1"/>
        <v>0.5587916666666667</v>
      </c>
    </row>
    <row r="107" spans="1:9" ht="19.5" customHeight="1">
      <c r="A107" s="88">
        <v>48</v>
      </c>
      <c r="B107" s="18" t="s">
        <v>186</v>
      </c>
      <c r="C107" s="18" t="s">
        <v>187</v>
      </c>
      <c r="D107" s="18">
        <v>1</v>
      </c>
      <c r="E107" s="18">
        <v>1995</v>
      </c>
      <c r="F107" s="16">
        <v>2181.82</v>
      </c>
      <c r="G107" s="71">
        <v>0</v>
      </c>
      <c r="H107" s="71">
        <v>100</v>
      </c>
      <c r="I107" s="72">
        <f t="shared" si="1"/>
        <v>0.36363666666666666</v>
      </c>
    </row>
    <row r="108" spans="1:9" ht="17.25" customHeight="1">
      <c r="A108" s="18">
        <v>49</v>
      </c>
      <c r="B108" s="18" t="s">
        <v>188</v>
      </c>
      <c r="C108" s="18" t="s">
        <v>189</v>
      </c>
      <c r="D108" s="18">
        <v>1</v>
      </c>
      <c r="E108" s="18">
        <v>1998</v>
      </c>
      <c r="F108" s="16">
        <v>9818.5</v>
      </c>
      <c r="G108" s="71">
        <v>0</v>
      </c>
      <c r="H108" s="71">
        <v>100</v>
      </c>
      <c r="I108" s="72">
        <f t="shared" si="1"/>
        <v>1.6364166666666666</v>
      </c>
    </row>
    <row r="109" spans="1:9" ht="12.75">
      <c r="A109" s="88">
        <v>50</v>
      </c>
      <c r="B109" s="18" t="s">
        <v>190</v>
      </c>
      <c r="C109" s="18" t="s">
        <v>191</v>
      </c>
      <c r="D109" s="18">
        <v>1</v>
      </c>
      <c r="E109" s="18">
        <v>1998</v>
      </c>
      <c r="F109" s="16">
        <v>5564.89</v>
      </c>
      <c r="G109" s="71">
        <v>0</v>
      </c>
      <c r="H109" s="71">
        <v>100</v>
      </c>
      <c r="I109" s="72">
        <f t="shared" si="1"/>
        <v>0.9274816666666669</v>
      </c>
    </row>
    <row r="110" spans="1:9" ht="27.75" customHeight="1" thickBot="1">
      <c r="A110" s="89">
        <v>51</v>
      </c>
      <c r="B110" s="89" t="s">
        <v>176</v>
      </c>
      <c r="C110" s="89" t="s">
        <v>192</v>
      </c>
      <c r="D110" s="89">
        <v>1</v>
      </c>
      <c r="E110" s="89">
        <v>1996</v>
      </c>
      <c r="F110" s="90">
        <v>33696</v>
      </c>
      <c r="G110" s="91">
        <v>0</v>
      </c>
      <c r="H110" s="91">
        <v>100</v>
      </c>
      <c r="I110" s="92">
        <f t="shared" si="1"/>
        <v>5.616</v>
      </c>
    </row>
    <row r="111" spans="1:9" ht="13.5" thickBot="1">
      <c r="A111" s="93"/>
      <c r="B111" s="93" t="s">
        <v>17</v>
      </c>
      <c r="C111" s="93" t="s">
        <v>16</v>
      </c>
      <c r="D111" s="94">
        <f>SUM(D60:D110)</f>
        <v>58</v>
      </c>
      <c r="E111" s="93" t="s">
        <v>16</v>
      </c>
      <c r="F111" s="95">
        <f>SUM(F60:F110)</f>
        <v>1636456.9999999998</v>
      </c>
      <c r="G111" s="96">
        <f>SUM(G74:G110)</f>
        <v>0</v>
      </c>
      <c r="H111" s="96"/>
      <c r="I111" s="97">
        <f>SUM(I60:I110)</f>
        <v>272.7428333333331</v>
      </c>
    </row>
    <row r="112" spans="1:9" ht="15.75" thickBot="1">
      <c r="A112" s="98"/>
      <c r="B112" s="98" t="s">
        <v>193</v>
      </c>
      <c r="C112" s="98"/>
      <c r="D112" s="99"/>
      <c r="E112" s="98"/>
      <c r="F112" s="100">
        <f>SUM(F111+F56+F10)</f>
        <v>157380902.81</v>
      </c>
      <c r="G112" s="101">
        <f>SUM(G111+G56+G10)</f>
        <v>50205746.07</v>
      </c>
      <c r="H112" s="102"/>
      <c r="I112" s="103">
        <f>SUM(I111+I56+I10)</f>
        <v>22292.59688233333</v>
      </c>
    </row>
  </sheetData>
  <sheetProtection/>
  <mergeCells count="11">
    <mergeCell ref="G1:I3"/>
    <mergeCell ref="B4:H4"/>
    <mergeCell ref="E58:E59"/>
    <mergeCell ref="F58:F59"/>
    <mergeCell ref="G58:G59"/>
    <mergeCell ref="A58:A59"/>
    <mergeCell ref="B58:B59"/>
    <mergeCell ref="C58:C59"/>
    <mergeCell ref="D58:D59"/>
    <mergeCell ref="H58:H59"/>
    <mergeCell ref="I58:I5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Billi</dc:creator>
  <cp:keywords/>
  <dc:description/>
  <cp:lastModifiedBy>User</cp:lastModifiedBy>
  <cp:lastPrinted>2011-08-22T23:34:40Z</cp:lastPrinted>
  <dcterms:created xsi:type="dcterms:W3CDTF">2011-08-16T05:57:40Z</dcterms:created>
  <dcterms:modified xsi:type="dcterms:W3CDTF">2011-08-23T02:00:40Z</dcterms:modified>
  <cp:category/>
  <cp:version/>
  <cp:contentType/>
  <cp:contentStatus/>
</cp:coreProperties>
</file>